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owsportsnz.sharepoint.com/sites/ssnz/Shared Documents/Shared Data/Development/Alpine/2021/2021_National Points and Series Tables/"/>
    </mc:Choice>
  </mc:AlternateContent>
  <xr:revisionPtr revIDLastSave="0" documentId="8_{EADE2F1B-FB50-4521-935E-DF18C135BA1A}" xr6:coauthVersionLast="47" xr6:coauthVersionMax="47" xr10:uidLastSave="{00000000-0000-0000-0000-000000000000}"/>
  <bookViews>
    <workbookView xWindow="-120" yWindow="-120" windowWidth="20730" windowHeight="11160"/>
  </bookViews>
  <sheets>
    <sheet name="2021 1st NP List" sheetId="3" r:id="rId1"/>
    <sheet name="2021 Base List" sheetId="5" state="hidden" r:id="rId2"/>
    <sheet name="Age Categories" sheetId="4" state="hidden" r:id="rId3"/>
  </sheets>
  <definedNames>
    <definedName name="_xlnm._FilterDatabase" localSheetId="0" hidden="1">'2021 1st NP List'!$A$1:$O$1</definedName>
  </definedNames>
  <calcPr calcId="0"/>
</workbook>
</file>

<file path=xl/calcChain.xml><?xml version="1.0" encoding="utf-8"?>
<calcChain xmlns="http://schemas.openxmlformats.org/spreadsheetml/2006/main">
  <c r="N24" i="3" l="1"/>
  <c r="N37" i="3"/>
  <c r="N33" i="3"/>
  <c r="N29" i="3"/>
  <c r="N39" i="3"/>
  <c r="N49" i="3"/>
  <c r="N19" i="3"/>
  <c r="N14" i="3"/>
  <c r="N16" i="3"/>
  <c r="N60" i="3"/>
  <c r="N53" i="3"/>
  <c r="N61" i="3"/>
  <c r="N48" i="3"/>
  <c r="N25" i="3"/>
  <c r="N50" i="3"/>
  <c r="N46" i="3"/>
  <c r="N9" i="3"/>
  <c r="N52" i="3"/>
  <c r="N51" i="3"/>
  <c r="N10" i="3"/>
  <c r="N57" i="3"/>
  <c r="N26" i="3"/>
  <c r="N17" i="3"/>
  <c r="N28" i="3"/>
  <c r="N27" i="3"/>
  <c r="N32" i="3"/>
  <c r="N7" i="3"/>
  <c r="N47" i="3"/>
  <c r="N30" i="3"/>
  <c r="N23" i="3"/>
  <c r="N44" i="3"/>
  <c r="N45" i="3"/>
  <c r="N20" i="3"/>
  <c r="N6" i="3"/>
  <c r="N55" i="3"/>
  <c r="N4" i="3"/>
  <c r="N58" i="3"/>
  <c r="N13" i="3"/>
  <c r="N43" i="3"/>
  <c r="N35" i="3"/>
  <c r="N40" i="3"/>
  <c r="N11" i="3"/>
  <c r="N18" i="3"/>
  <c r="N34" i="3"/>
  <c r="N2" i="3"/>
  <c r="N21" i="3"/>
  <c r="N3" i="3"/>
  <c r="N8" i="3"/>
  <c r="N63" i="3"/>
  <c r="L24" i="3"/>
  <c r="L37" i="3"/>
  <c r="L33" i="3"/>
  <c r="L29" i="3"/>
  <c r="L39" i="3"/>
  <c r="L49" i="3"/>
  <c r="L19" i="3"/>
  <c r="L14" i="3"/>
  <c r="L16" i="3"/>
  <c r="L60" i="3"/>
  <c r="L53" i="3"/>
  <c r="L61" i="3"/>
  <c r="L48" i="3"/>
  <c r="L25" i="3"/>
  <c r="L50" i="3"/>
  <c r="L46" i="3"/>
  <c r="L9" i="3"/>
  <c r="L52" i="3"/>
  <c r="L51" i="3"/>
  <c r="L10" i="3"/>
  <c r="L57" i="3"/>
  <c r="L26" i="3"/>
  <c r="L17" i="3"/>
  <c r="L28" i="3"/>
  <c r="L27" i="3"/>
  <c r="L32" i="3"/>
  <c r="L7" i="3"/>
  <c r="L47" i="3"/>
  <c r="L30" i="3"/>
  <c r="L23" i="3"/>
  <c r="L44" i="3"/>
  <c r="L45" i="3"/>
  <c r="L20" i="3"/>
  <c r="L6" i="3"/>
  <c r="L55" i="3"/>
  <c r="L4" i="3"/>
  <c r="L58" i="3"/>
  <c r="L13" i="3"/>
  <c r="L43" i="3"/>
  <c r="L35" i="3"/>
  <c r="L40" i="3"/>
  <c r="L11" i="3"/>
  <c r="L18" i="3"/>
  <c r="L34" i="3"/>
  <c r="L2" i="3"/>
  <c r="L21" i="3"/>
  <c r="L3" i="3"/>
  <c r="L8" i="3"/>
  <c r="L63" i="3"/>
  <c r="J24" i="3"/>
  <c r="J37" i="3"/>
  <c r="J33" i="3"/>
  <c r="J29" i="3"/>
  <c r="J39" i="3"/>
  <c r="J49" i="3"/>
  <c r="J19" i="3"/>
  <c r="J14" i="3"/>
  <c r="J16" i="3"/>
  <c r="J60" i="3"/>
  <c r="J53" i="3"/>
  <c r="J61" i="3"/>
  <c r="J48" i="3"/>
  <c r="J25" i="3"/>
  <c r="J50" i="3"/>
  <c r="J46" i="3"/>
  <c r="J9" i="3"/>
  <c r="J52" i="3"/>
  <c r="J51" i="3"/>
  <c r="J10" i="3"/>
  <c r="J57" i="3"/>
  <c r="J26" i="3"/>
  <c r="J17" i="3"/>
  <c r="J28" i="3"/>
  <c r="J27" i="3"/>
  <c r="J32" i="3"/>
  <c r="J7" i="3"/>
  <c r="J47" i="3"/>
  <c r="J30" i="3"/>
  <c r="J23" i="3"/>
  <c r="J44" i="3"/>
  <c r="J45" i="3"/>
  <c r="J20" i="3"/>
  <c r="J6" i="3"/>
  <c r="J55" i="3"/>
  <c r="J4" i="3"/>
  <c r="J58" i="3"/>
  <c r="J13" i="3"/>
  <c r="J43" i="3"/>
  <c r="J35" i="3"/>
  <c r="J40" i="3"/>
  <c r="J11" i="3"/>
  <c r="J18" i="3"/>
  <c r="J34" i="3"/>
  <c r="J2" i="3"/>
  <c r="J21" i="3"/>
  <c r="J3" i="3"/>
  <c r="J8" i="3"/>
  <c r="J63" i="3"/>
  <c r="F24" i="3"/>
  <c r="F37" i="3"/>
  <c r="F33" i="3"/>
  <c r="F29" i="3"/>
  <c r="F39" i="3"/>
  <c r="F49" i="3"/>
  <c r="F19" i="3"/>
  <c r="F14" i="3"/>
  <c r="F16" i="3"/>
  <c r="F59" i="3"/>
  <c r="F60" i="3"/>
  <c r="F41" i="3"/>
  <c r="F53" i="3"/>
  <c r="F15" i="3"/>
  <c r="F61" i="3"/>
  <c r="F48" i="3"/>
  <c r="F25" i="3"/>
  <c r="F38" i="3"/>
  <c r="F50" i="3"/>
  <c r="F46" i="3"/>
  <c r="F9" i="3"/>
  <c r="F52" i="3"/>
  <c r="F51" i="3"/>
  <c r="F10" i="3"/>
  <c r="F57" i="3"/>
  <c r="F26" i="3"/>
  <c r="F17" i="3"/>
  <c r="F28" i="3"/>
  <c r="F27" i="3"/>
  <c r="F32" i="3"/>
  <c r="F31" i="3"/>
  <c r="F7" i="3"/>
  <c r="F47" i="3"/>
  <c r="F12" i="3"/>
  <c r="F30" i="3"/>
  <c r="F23" i="3"/>
  <c r="F44" i="3"/>
  <c r="F45" i="3"/>
  <c r="F20" i="3"/>
  <c r="F6" i="3"/>
  <c r="F55" i="3"/>
  <c r="F54" i="3"/>
  <c r="F4" i="3"/>
  <c r="F58" i="3"/>
  <c r="F13" i="3"/>
  <c r="F43" i="3"/>
  <c r="F35" i="3"/>
  <c r="F40" i="3"/>
  <c r="F11" i="3"/>
  <c r="F5" i="3"/>
  <c r="F56" i="3"/>
  <c r="F18" i="3"/>
  <c r="F34" i="3"/>
  <c r="F2" i="3"/>
  <c r="F21" i="3"/>
  <c r="F64" i="3"/>
  <c r="F42" i="3"/>
  <c r="F62" i="3"/>
  <c r="F22" i="3"/>
  <c r="F36" i="3"/>
  <c r="F3" i="3"/>
  <c r="F65" i="3"/>
  <c r="F8" i="3"/>
  <c r="F63" i="3"/>
</calcChain>
</file>

<file path=xl/sharedStrings.xml><?xml version="1.0" encoding="utf-8"?>
<sst xmlns="http://schemas.openxmlformats.org/spreadsheetml/2006/main" count="1259" uniqueCount="253">
  <si>
    <t>Membership #</t>
  </si>
  <si>
    <t>First Name</t>
  </si>
  <si>
    <t>Gender</t>
  </si>
  <si>
    <t>Club</t>
  </si>
  <si>
    <t>Coach</t>
  </si>
  <si>
    <t>Male</t>
  </si>
  <si>
    <t>NZL</t>
  </si>
  <si>
    <t>Female</t>
  </si>
  <si>
    <t>Nina</t>
  </si>
  <si>
    <t>Claudia</t>
  </si>
  <si>
    <t>England</t>
  </si>
  <si>
    <t>AUS</t>
  </si>
  <si>
    <t>Queenstown Alpine Ski Team</t>
  </si>
  <si>
    <t xml:space="preserve">Olivia </t>
  </si>
  <si>
    <t>Northern Ski Team</t>
  </si>
  <si>
    <t>Team Hutt</t>
  </si>
  <si>
    <t>Brooks</t>
  </si>
  <si>
    <t>Thomas</t>
  </si>
  <si>
    <t>Wanaka Snowsports Club</t>
  </si>
  <si>
    <t>Wanaka Ski Team</t>
  </si>
  <si>
    <t>Toby</t>
  </si>
  <si>
    <t>Mt Hutt Ski Club</t>
  </si>
  <si>
    <t>Sam</t>
  </si>
  <si>
    <t>James</t>
  </si>
  <si>
    <t>Chloe</t>
  </si>
  <si>
    <t>Jack</t>
  </si>
  <si>
    <t>Lucy</t>
  </si>
  <si>
    <t>Angus</t>
  </si>
  <si>
    <t>Henry</t>
  </si>
  <si>
    <t>Simpson</t>
  </si>
  <si>
    <t>Cooper</t>
  </si>
  <si>
    <t>Sebastian</t>
  </si>
  <si>
    <t>Max</t>
  </si>
  <si>
    <t xml:space="preserve">Jack </t>
  </si>
  <si>
    <t>Morgan</t>
  </si>
  <si>
    <t>NSC Alpine Racing</t>
  </si>
  <si>
    <t>Hood</t>
  </si>
  <si>
    <t>Gower</t>
  </si>
  <si>
    <t>Freya</t>
  </si>
  <si>
    <t xml:space="preserve">Edison </t>
  </si>
  <si>
    <t xml:space="preserve">Zhou </t>
  </si>
  <si>
    <t>Elite Sport</t>
  </si>
  <si>
    <t>Coberger Academy</t>
  </si>
  <si>
    <t>Zoe</t>
  </si>
  <si>
    <t>Flynn</t>
  </si>
  <si>
    <t>Mitchell</t>
  </si>
  <si>
    <t>Hearne</t>
  </si>
  <si>
    <t>Armstrong</t>
  </si>
  <si>
    <t>Sophie</t>
  </si>
  <si>
    <t>Mounce</t>
  </si>
  <si>
    <t>Holdaway</t>
  </si>
  <si>
    <t>Charlotte</t>
  </si>
  <si>
    <t>Violet</t>
  </si>
  <si>
    <t>Smillie</t>
  </si>
  <si>
    <t>Luke</t>
  </si>
  <si>
    <t>Russell</t>
  </si>
  <si>
    <t>Harris</t>
  </si>
  <si>
    <t>Pratt</t>
  </si>
  <si>
    <t>Helena</t>
  </si>
  <si>
    <t>Knight</t>
  </si>
  <si>
    <t>Wignall</t>
  </si>
  <si>
    <t>Olive</t>
  </si>
  <si>
    <t>Lily</t>
  </si>
  <si>
    <t>Kara</t>
  </si>
  <si>
    <t>Gooding</t>
  </si>
  <si>
    <t>Paige</t>
  </si>
  <si>
    <t>Williams</t>
  </si>
  <si>
    <t>Hugo</t>
  </si>
  <si>
    <t>Brown</t>
  </si>
  <si>
    <t>Wilson</t>
  </si>
  <si>
    <t>Arthur</t>
  </si>
  <si>
    <t>The St Arnaud Ski Racing Foundation</t>
  </si>
  <si>
    <t>Wada</t>
  </si>
  <si>
    <t>Ferrar</t>
  </si>
  <si>
    <t>Isabella</t>
  </si>
  <si>
    <t>Soane</t>
  </si>
  <si>
    <t>Gabriel</t>
  </si>
  <si>
    <t>Ruby</t>
  </si>
  <si>
    <t>Southwick</t>
  </si>
  <si>
    <t>Campbell</t>
  </si>
  <si>
    <t>Appel</t>
  </si>
  <si>
    <t xml:space="preserve">Molly </t>
  </si>
  <si>
    <t>McKinney</t>
  </si>
  <si>
    <t>Gray</t>
  </si>
  <si>
    <t>Saunders</t>
  </si>
  <si>
    <t>Jenkins Jablonski</t>
  </si>
  <si>
    <t>Aitken</t>
  </si>
  <si>
    <t>Ruapehu Snow Sports</t>
  </si>
  <si>
    <t>Jessica</t>
  </si>
  <si>
    <t>Alexia</t>
  </si>
  <si>
    <t>Dundon</t>
  </si>
  <si>
    <t>Tongue</t>
  </si>
  <si>
    <t>Bayley</t>
  </si>
  <si>
    <t>Ollie</t>
  </si>
  <si>
    <t>Billy</t>
  </si>
  <si>
    <t>Coberger</t>
  </si>
  <si>
    <t>Tomas</t>
  </si>
  <si>
    <t>Morganti</t>
  </si>
  <si>
    <t>Parr</t>
  </si>
  <si>
    <t>Sadie</t>
  </si>
  <si>
    <t xml:space="preserve">Charles </t>
  </si>
  <si>
    <t>Joji</t>
  </si>
  <si>
    <t>Gemma</t>
  </si>
  <si>
    <t>Holly</t>
  </si>
  <si>
    <t>Woods</t>
  </si>
  <si>
    <t>April</t>
  </si>
  <si>
    <t>Bentley</t>
  </si>
  <si>
    <t>O'Reilly</t>
  </si>
  <si>
    <t>Kate</t>
  </si>
  <si>
    <t>Hutchison</t>
  </si>
  <si>
    <t>Hinton</t>
  </si>
  <si>
    <t>Jenna</t>
  </si>
  <si>
    <t>Fergus</t>
  </si>
  <si>
    <t>Matthews</t>
  </si>
  <si>
    <t>Hyugo</t>
  </si>
  <si>
    <t xml:space="preserve">Maisy </t>
  </si>
  <si>
    <t>Bonham</t>
  </si>
  <si>
    <t>Wilkins</t>
  </si>
  <si>
    <t>Hawkes Bay Ski Club</t>
  </si>
  <si>
    <t>McCaw</t>
  </si>
  <si>
    <t>Finn</t>
  </si>
  <si>
    <t>Genevieve</t>
  </si>
  <si>
    <t>Lyne</t>
  </si>
  <si>
    <t xml:space="preserve">Sebastian </t>
  </si>
  <si>
    <t>Amelia</t>
  </si>
  <si>
    <t>kazuma</t>
  </si>
  <si>
    <t>saka</t>
  </si>
  <si>
    <t>JPN</t>
  </si>
  <si>
    <t>Fullerton</t>
  </si>
  <si>
    <t>Connolly</t>
  </si>
  <si>
    <t>Wiggins</t>
  </si>
  <si>
    <t>Josh</t>
  </si>
  <si>
    <t xml:space="preserve">Evelyn </t>
  </si>
  <si>
    <t xml:space="preserve">Lark </t>
  </si>
  <si>
    <t>Jorja</t>
  </si>
  <si>
    <t>von-Pein</t>
  </si>
  <si>
    <t>Natalia</t>
  </si>
  <si>
    <t>Storer</t>
  </si>
  <si>
    <t>Amelie</t>
  </si>
  <si>
    <t>Stow</t>
  </si>
  <si>
    <t>Samuel</t>
  </si>
  <si>
    <t>Sakiko</t>
  </si>
  <si>
    <t>Saka</t>
  </si>
  <si>
    <t>Alaska</t>
  </si>
  <si>
    <t>Speedy</t>
  </si>
  <si>
    <t>Keijzer</t>
  </si>
  <si>
    <t xml:space="preserve">Isabel </t>
  </si>
  <si>
    <t xml:space="preserve">Anton </t>
  </si>
  <si>
    <t>Jarred</t>
  </si>
  <si>
    <t>Ferguson</t>
  </si>
  <si>
    <t>Tasmin</t>
  </si>
  <si>
    <t>Pilkington</t>
  </si>
  <si>
    <t>Sophia</t>
  </si>
  <si>
    <t>Reade</t>
  </si>
  <si>
    <t>Olivia</t>
  </si>
  <si>
    <t>Flight</t>
  </si>
  <si>
    <t>Mathilda</t>
  </si>
  <si>
    <t>Watterson</t>
  </si>
  <si>
    <t>Isabel</t>
  </si>
  <si>
    <t>Samson</t>
  </si>
  <si>
    <t>Sasha</t>
  </si>
  <si>
    <t>Key</t>
  </si>
  <si>
    <t>Stanfield</t>
  </si>
  <si>
    <t>Dina</t>
  </si>
  <si>
    <t>Ehsankya</t>
  </si>
  <si>
    <t>Magill</t>
  </si>
  <si>
    <t>Kezik</t>
  </si>
  <si>
    <t>Mikayla</t>
  </si>
  <si>
    <t>Smyth</t>
  </si>
  <si>
    <t>Michol</t>
  </si>
  <si>
    <t>Henri</t>
  </si>
  <si>
    <t>Hufflett</t>
  </si>
  <si>
    <t>Meghan</t>
  </si>
  <si>
    <t>Katie</t>
  </si>
  <si>
    <t>Crawford</t>
  </si>
  <si>
    <t>Ayana-Sofia</t>
  </si>
  <si>
    <t>Packer</t>
  </si>
  <si>
    <t>Ali</t>
  </si>
  <si>
    <t>McDonald</t>
  </si>
  <si>
    <t xml:space="preserve">Jesse </t>
  </si>
  <si>
    <t>Mutton</t>
  </si>
  <si>
    <t>Jackson</t>
  </si>
  <si>
    <t>Tekapo Ski Club</t>
  </si>
  <si>
    <t>Alec</t>
  </si>
  <si>
    <t>Aidan</t>
  </si>
  <si>
    <t xml:space="preserve">Sam </t>
  </si>
  <si>
    <t>Hadley</t>
  </si>
  <si>
    <t>Hagen</t>
  </si>
  <si>
    <t>Masfen-Yan</t>
  </si>
  <si>
    <t>Last Name</t>
  </si>
  <si>
    <t>Year</t>
  </si>
  <si>
    <t>Category</t>
  </si>
  <si>
    <t>Nation</t>
  </si>
  <si>
    <t>2021 BL SL Points</t>
  </si>
  <si>
    <t>SLpos</t>
  </si>
  <si>
    <t>2021 BL GS Points</t>
  </si>
  <si>
    <t>GSpos</t>
  </si>
  <si>
    <t>2021 BL SG Points</t>
  </si>
  <si>
    <t>SGpos</t>
  </si>
  <si>
    <t>U14</t>
  </si>
  <si>
    <t>U16</t>
  </si>
  <si>
    <t>U19</t>
  </si>
  <si>
    <t>U21</t>
  </si>
  <si>
    <t>Sen</t>
  </si>
  <si>
    <t>Antone</t>
  </si>
  <si>
    <t>Arkell</t>
  </si>
  <si>
    <t>Atkins</t>
  </si>
  <si>
    <t>Bagley</t>
  </si>
  <si>
    <t xml:space="preserve">Helena </t>
  </si>
  <si>
    <t>Edie</t>
  </si>
  <si>
    <t>Burtscher</t>
  </si>
  <si>
    <t>Clarke</t>
  </si>
  <si>
    <t>Hana</t>
  </si>
  <si>
    <t>Andre</t>
  </si>
  <si>
    <t>Finnegan</t>
  </si>
  <si>
    <t>Jaime</t>
  </si>
  <si>
    <t>Francis</t>
  </si>
  <si>
    <t xml:space="preserve">Will </t>
  </si>
  <si>
    <t>Savannah</t>
  </si>
  <si>
    <t>Fuller</t>
  </si>
  <si>
    <t>Harman</t>
  </si>
  <si>
    <t>Holbrook</t>
  </si>
  <si>
    <t>Brooke</t>
  </si>
  <si>
    <t>McKendry</t>
  </si>
  <si>
    <t>McLellan</t>
  </si>
  <si>
    <t>Twizel Snow Club</t>
  </si>
  <si>
    <t>Team Ohau</t>
  </si>
  <si>
    <t>Hemi</t>
  </si>
  <si>
    <t>Meikle</t>
  </si>
  <si>
    <t>Harrison</t>
  </si>
  <si>
    <t>Messenger</t>
  </si>
  <si>
    <t>Cam</t>
  </si>
  <si>
    <t>Moverley</t>
  </si>
  <si>
    <t xml:space="preserve">Albie </t>
  </si>
  <si>
    <t>O'Connell</t>
  </si>
  <si>
    <t>Sammie</t>
  </si>
  <si>
    <t>Kendra</t>
  </si>
  <si>
    <t>Parsonage</t>
  </si>
  <si>
    <t>Alys</t>
  </si>
  <si>
    <t>Scott</t>
  </si>
  <si>
    <t>Joelie</t>
  </si>
  <si>
    <t>Cole</t>
  </si>
  <si>
    <t>Sramek</t>
  </si>
  <si>
    <t>Ethan</t>
  </si>
  <si>
    <t>Stilwell</t>
  </si>
  <si>
    <t>Tatge</t>
  </si>
  <si>
    <t>Phenix</t>
  </si>
  <si>
    <t>Esther</t>
  </si>
  <si>
    <t>Vile</t>
  </si>
  <si>
    <t>Watson</t>
  </si>
  <si>
    <t>Hye-le</t>
  </si>
  <si>
    <t>Wihare-Hansen</t>
  </si>
  <si>
    <t>Wild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</si>
</sst>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9" fontId="18" fillId="33" borderId="0" xfId="0" applyNumberFormat="1" applyFont="1" applyFill="1" applyAlignment="1">
      <alignment horizontal="center" wrapText="1"/>
    </xf>
    <xf numFmtId="49" fontId="18" fillId="33" borderId="0" xfId="0" applyNumberFormat="1" applyFont="1" applyFill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/>
    <xf numFmtId="2" fontId="19" fillId="0" borderId="0" xfId="0" applyNumberFormat="1" applyFont="1" applyAlignment="1">
      <alignment horizontal="center"/>
    </xf>
    <xf numFmtId="2" fontId="0" fillId="0" borderId="0" xfId="0" applyNumberFormat="1"/>
    <xf numFmtId="49" fontId="18" fillId="33" borderId="0" xfId="0" applyNumberFormat="1" applyFont="1" applyFill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18" fillId="33" borderId="0" xfId="0" applyNumberFormat="1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H7" sqref="H7"/>
    </sheetView>
  </sheetViews>
  <sheetFormatPr defaultRowHeight="15" x14ac:dyDescent="0.25"/>
  <cols>
    <col min="1" max="1" width="14.42578125" style="10" bestFit="1" customWidth="1"/>
    <col min="2" max="2" width="11.7109375" bestFit="1" customWidth="1"/>
    <col min="3" max="3" width="11.42578125" bestFit="1" customWidth="1"/>
    <col min="4" max="4" width="11.28515625" style="9" bestFit="1" customWidth="1"/>
    <col min="5" max="5" width="6.7109375" style="9" bestFit="1" customWidth="1"/>
    <col min="6" max="6" width="9.85546875" style="9" bestFit="1" customWidth="1"/>
    <col min="7" max="7" width="8.5703125" style="9" bestFit="1" customWidth="1"/>
    <col min="8" max="8" width="33.85546875" bestFit="1" customWidth="1"/>
    <col min="9" max="9" width="27.5703125" bestFit="1" customWidth="1"/>
    <col min="10" max="10" width="8.5703125" style="6" customWidth="1"/>
    <col min="11" max="11" width="8.5703125" customWidth="1"/>
    <col min="12" max="12" width="8.5703125" style="6" customWidth="1"/>
    <col min="13" max="13" width="8.5703125" customWidth="1"/>
    <col min="14" max="14" width="8.5703125" style="6" customWidth="1"/>
    <col min="15" max="15" width="8.5703125" customWidth="1"/>
  </cols>
  <sheetData>
    <row r="1" spans="1:15" s="8" customFormat="1" ht="24.75" x14ac:dyDescent="0.25">
      <c r="A1" s="7" t="s">
        <v>0</v>
      </c>
      <c r="B1" s="7" t="s">
        <v>1</v>
      </c>
      <c r="C1" s="7" t="s">
        <v>189</v>
      </c>
      <c r="D1" s="7" t="s">
        <v>2</v>
      </c>
      <c r="E1" s="7" t="s">
        <v>190</v>
      </c>
      <c r="F1" s="7" t="s">
        <v>191</v>
      </c>
      <c r="G1" s="7" t="s">
        <v>192</v>
      </c>
      <c r="H1" s="7" t="s">
        <v>3</v>
      </c>
      <c r="I1" s="7" t="s">
        <v>4</v>
      </c>
      <c r="J1" s="11" t="s">
        <v>193</v>
      </c>
      <c r="K1" s="7" t="s">
        <v>194</v>
      </c>
      <c r="L1" s="11" t="s">
        <v>195</v>
      </c>
      <c r="M1" s="7" t="s">
        <v>196</v>
      </c>
      <c r="N1" s="11" t="s">
        <v>197</v>
      </c>
      <c r="O1" s="7" t="s">
        <v>198</v>
      </c>
    </row>
    <row r="2" spans="1:15" x14ac:dyDescent="0.25">
      <c r="A2" s="10">
        <v>2018080477</v>
      </c>
      <c r="B2" t="s">
        <v>79</v>
      </c>
      <c r="C2" t="s">
        <v>80</v>
      </c>
      <c r="D2" s="9" t="s">
        <v>5</v>
      </c>
      <c r="E2" s="9">
        <v>2006</v>
      </c>
      <c r="F2" s="9" t="str">
        <f>VLOOKUP(E2,'Age Categories'!A:B,2,FALSE)</f>
        <v>U16</v>
      </c>
      <c r="G2" s="9" t="s">
        <v>6</v>
      </c>
      <c r="H2" t="s">
        <v>18</v>
      </c>
      <c r="I2" t="s">
        <v>19</v>
      </c>
      <c r="J2" s="6">
        <f>VLOOKUP(A2,'2021 Base List'!A:J,10,FALSE)</f>
        <v>271.57000000000005</v>
      </c>
      <c r="K2">
        <v>11</v>
      </c>
      <c r="L2" s="6">
        <f>VLOOKUP(A2,'2021 Base List'!A:L,12,FALSE)</f>
        <v>257.62</v>
      </c>
      <c r="M2">
        <v>9</v>
      </c>
      <c r="N2" s="6">
        <f>VLOOKUP(A2,'2021 Base List'!A:N,14,FALSE)</f>
        <v>264.88312500000012</v>
      </c>
      <c r="O2">
        <v>8</v>
      </c>
    </row>
    <row r="3" spans="1:15" x14ac:dyDescent="0.25">
      <c r="A3" s="10">
        <v>2020051495</v>
      </c>
      <c r="B3" t="s">
        <v>32</v>
      </c>
      <c r="C3" t="s">
        <v>47</v>
      </c>
      <c r="D3" s="9" t="s">
        <v>5</v>
      </c>
      <c r="E3" s="9">
        <v>2005</v>
      </c>
      <c r="F3" s="9" t="str">
        <f>VLOOKUP(E3,'Age Categories'!A:B,2,FALSE)</f>
        <v>U19</v>
      </c>
      <c r="G3" s="9" t="s">
        <v>6</v>
      </c>
      <c r="H3" t="s">
        <v>35</v>
      </c>
      <c r="I3" t="s">
        <v>15</v>
      </c>
      <c r="J3" s="6">
        <f>VLOOKUP(A3,'2021 Base List'!A:J,10,FALSE)</f>
        <v>304.72000000000003</v>
      </c>
      <c r="K3">
        <v>2</v>
      </c>
      <c r="L3" s="6">
        <f>VLOOKUP(A3,'2021 Base List'!A:L,12,FALSE)</f>
        <v>318.65600000000001</v>
      </c>
      <c r="M3">
        <v>2</v>
      </c>
      <c r="N3" s="6">
        <f>VLOOKUP(A3,'2021 Base List'!A:N,14,FALSE)</f>
        <v>990</v>
      </c>
    </row>
    <row r="4" spans="1:15" x14ac:dyDescent="0.25">
      <c r="A4" s="10">
        <v>2017090120</v>
      </c>
      <c r="B4" t="s">
        <v>67</v>
      </c>
      <c r="C4" t="s">
        <v>70</v>
      </c>
      <c r="D4" s="9" t="s">
        <v>5</v>
      </c>
      <c r="E4" s="9">
        <v>2007</v>
      </c>
      <c r="F4" s="9" t="str">
        <f>VLOOKUP(E4,'Age Categories'!A:B,2,FALSE)</f>
        <v>U16</v>
      </c>
      <c r="G4" s="9" t="s">
        <v>6</v>
      </c>
      <c r="H4" t="s">
        <v>71</v>
      </c>
      <c r="I4" t="s">
        <v>41</v>
      </c>
      <c r="J4" s="6">
        <f>VLOOKUP(A4,'2021 Base List'!A:J,10,FALSE)</f>
        <v>249.51500000000001</v>
      </c>
      <c r="K4">
        <v>9</v>
      </c>
      <c r="L4" s="6">
        <f>VLOOKUP(A4,'2021 Base List'!A:L,12,FALSE)</f>
        <v>309.06799999999998</v>
      </c>
      <c r="M4">
        <v>13</v>
      </c>
      <c r="N4" s="6">
        <f>VLOOKUP(A4,'2021 Base List'!A:N,14,FALSE)</f>
        <v>444.76512500000018</v>
      </c>
      <c r="O4">
        <v>12</v>
      </c>
    </row>
    <row r="5" spans="1:15" x14ac:dyDescent="0.25">
      <c r="A5" s="10">
        <v>2018060274</v>
      </c>
      <c r="B5" t="s">
        <v>94</v>
      </c>
      <c r="C5" t="s">
        <v>92</v>
      </c>
      <c r="D5" s="9" t="s">
        <v>5</v>
      </c>
      <c r="E5" s="9">
        <v>2009</v>
      </c>
      <c r="F5" s="9" t="str">
        <f>VLOOKUP(E5,'Age Categories'!A:B,2,FALSE)</f>
        <v>U14</v>
      </c>
      <c r="G5" s="9" t="s">
        <v>6</v>
      </c>
      <c r="H5" t="s">
        <v>12</v>
      </c>
      <c r="I5" t="s">
        <v>12</v>
      </c>
      <c r="J5" s="6">
        <v>990</v>
      </c>
      <c r="L5" s="6">
        <v>990</v>
      </c>
      <c r="N5" s="6">
        <v>990</v>
      </c>
    </row>
    <row r="6" spans="1:15" x14ac:dyDescent="0.25">
      <c r="A6" s="10">
        <v>2017071873</v>
      </c>
      <c r="B6" t="s">
        <v>105</v>
      </c>
      <c r="C6" t="s">
        <v>106</v>
      </c>
      <c r="D6" s="9" t="s">
        <v>7</v>
      </c>
      <c r="E6" s="9">
        <v>2008</v>
      </c>
      <c r="F6" s="9" t="str">
        <f>VLOOKUP(E6,'Age Categories'!A:B,2,FALSE)</f>
        <v>U14</v>
      </c>
      <c r="G6" s="9" t="s">
        <v>6</v>
      </c>
      <c r="H6" t="s">
        <v>12</v>
      </c>
      <c r="I6" t="s">
        <v>12</v>
      </c>
      <c r="J6" s="6">
        <f>VLOOKUP(A6,'2021 Base List'!A:J,10,FALSE)</f>
        <v>223.625</v>
      </c>
      <c r="K6">
        <v>4</v>
      </c>
      <c r="L6" s="6">
        <f>VLOOKUP(A6,'2021 Base List'!A:L,12,FALSE)</f>
        <v>175.95499999999998</v>
      </c>
      <c r="M6">
        <v>3</v>
      </c>
      <c r="N6" s="6">
        <f>VLOOKUP(A6,'2021 Base List'!A:N,14,FALSE)</f>
        <v>990</v>
      </c>
    </row>
    <row r="7" spans="1:15" x14ac:dyDescent="0.25">
      <c r="A7" s="10">
        <v>2016093903</v>
      </c>
      <c r="B7" t="s">
        <v>115</v>
      </c>
      <c r="C7" t="s">
        <v>116</v>
      </c>
      <c r="D7" s="9" t="s">
        <v>7</v>
      </c>
      <c r="E7" s="9">
        <v>2007</v>
      </c>
      <c r="F7" s="9" t="str">
        <f>VLOOKUP(E7,'Age Categories'!A:B,2,FALSE)</f>
        <v>U16</v>
      </c>
      <c r="G7" s="9" t="s">
        <v>6</v>
      </c>
      <c r="H7" t="s">
        <v>35</v>
      </c>
      <c r="I7" t="s">
        <v>15</v>
      </c>
      <c r="J7" s="6">
        <f>VLOOKUP(A7,'2021 Base List'!A:J,10,FALSE)</f>
        <v>184.57</v>
      </c>
      <c r="K7">
        <v>6</v>
      </c>
      <c r="L7" s="6">
        <f>VLOOKUP(A7,'2021 Base List'!A:L,12,FALSE)</f>
        <v>175.82499999999999</v>
      </c>
      <c r="M7">
        <v>5</v>
      </c>
      <c r="N7" s="6">
        <f>VLOOKUP(A7,'2021 Base List'!A:N,14,FALSE)</f>
        <v>174.38249999999996</v>
      </c>
      <c r="O7">
        <v>5</v>
      </c>
    </row>
    <row r="8" spans="1:15" x14ac:dyDescent="0.25">
      <c r="A8" s="10">
        <v>2020071621</v>
      </c>
      <c r="B8" t="s">
        <v>20</v>
      </c>
      <c r="C8" t="s">
        <v>16</v>
      </c>
      <c r="D8" s="9" t="s">
        <v>5</v>
      </c>
      <c r="E8" s="9">
        <v>2006</v>
      </c>
      <c r="F8" s="9" t="str">
        <f>VLOOKUP(E8,'Age Categories'!A:B,2,FALSE)</f>
        <v>U16</v>
      </c>
      <c r="G8" s="9" t="s">
        <v>6</v>
      </c>
      <c r="H8" t="s">
        <v>18</v>
      </c>
      <c r="I8" t="s">
        <v>19</v>
      </c>
      <c r="J8" s="6">
        <f>VLOOKUP(A8,'2021 Base List'!A:J,10,FALSE)</f>
        <v>261.20500000000004</v>
      </c>
      <c r="K8">
        <v>10</v>
      </c>
      <c r="L8" s="6">
        <f>VLOOKUP(A8,'2021 Base List'!A:L,12,FALSE)</f>
        <v>295.09500000000003</v>
      </c>
      <c r="M8">
        <v>12</v>
      </c>
      <c r="N8" s="6">
        <f>VLOOKUP(A8,'2021 Base List'!A:N,14,FALSE)</f>
        <v>990</v>
      </c>
    </row>
    <row r="9" spans="1:15" x14ac:dyDescent="0.25">
      <c r="A9" s="10">
        <v>2015083495</v>
      </c>
      <c r="B9" t="s">
        <v>187</v>
      </c>
      <c r="C9" t="s">
        <v>68</v>
      </c>
      <c r="D9" s="9" t="s">
        <v>5</v>
      </c>
      <c r="E9" s="9">
        <v>2008</v>
      </c>
      <c r="F9" s="9" t="str">
        <f>VLOOKUP(E9,'Age Categories'!A:B,2,FALSE)</f>
        <v>U14</v>
      </c>
      <c r="G9" s="9" t="s">
        <v>6</v>
      </c>
      <c r="H9" t="s">
        <v>12</v>
      </c>
      <c r="I9" t="s">
        <v>12</v>
      </c>
      <c r="J9" s="6">
        <f>VLOOKUP(A9,'2021 Base List'!A:J,10,FALSE)</f>
        <v>186.435</v>
      </c>
      <c r="K9">
        <v>2</v>
      </c>
      <c r="L9" s="6">
        <f>VLOOKUP(A9,'2021 Base List'!A:L,12,FALSE)</f>
        <v>178.26999999999998</v>
      </c>
      <c r="M9">
        <v>2</v>
      </c>
      <c r="N9" s="6">
        <f>VLOOKUP(A9,'2021 Base List'!A:N,14,FALSE)</f>
        <v>245.25312500000013</v>
      </c>
      <c r="O9">
        <v>2</v>
      </c>
    </row>
    <row r="10" spans="1:15" x14ac:dyDescent="0.25">
      <c r="A10" s="10">
        <v>2016061161</v>
      </c>
      <c r="B10" t="s">
        <v>131</v>
      </c>
      <c r="C10" t="s">
        <v>68</v>
      </c>
      <c r="D10" s="9" t="s">
        <v>5</v>
      </c>
      <c r="E10" s="9">
        <v>2008</v>
      </c>
      <c r="F10" s="9" t="str">
        <f>VLOOKUP(E10,'Age Categories'!A:B,2,FALSE)</f>
        <v>U14</v>
      </c>
      <c r="G10" s="9" t="s">
        <v>6</v>
      </c>
      <c r="H10" t="s">
        <v>21</v>
      </c>
      <c r="I10" t="s">
        <v>15</v>
      </c>
      <c r="J10" s="6">
        <f>VLOOKUP(A10,'2021 Base List'!A:J,10,FALSE)</f>
        <v>448.59500000000003</v>
      </c>
      <c r="K10">
        <v>6</v>
      </c>
      <c r="L10" s="6">
        <f>VLOOKUP(A10,'2021 Base List'!A:L,12,FALSE)</f>
        <v>990</v>
      </c>
      <c r="N10" s="6">
        <f>VLOOKUP(A10,'2021 Base List'!A:N,14,FALSE)</f>
        <v>420.81312500000013</v>
      </c>
      <c r="O10">
        <v>6</v>
      </c>
    </row>
    <row r="11" spans="1:15" x14ac:dyDescent="0.25">
      <c r="A11" s="10">
        <v>2018060249</v>
      </c>
      <c r="B11" t="s">
        <v>96</v>
      </c>
      <c r="C11" t="s">
        <v>95</v>
      </c>
      <c r="D11" s="9" t="s">
        <v>5</v>
      </c>
      <c r="E11" s="9">
        <v>2007</v>
      </c>
      <c r="F11" s="9" t="str">
        <f>VLOOKUP(E11,'Age Categories'!A:B,2,FALSE)</f>
        <v>U16</v>
      </c>
      <c r="G11" s="9" t="s">
        <v>6</v>
      </c>
      <c r="H11" t="s">
        <v>21</v>
      </c>
      <c r="I11" t="s">
        <v>15</v>
      </c>
      <c r="J11" s="6">
        <f>VLOOKUP(A11,'2021 Base List'!A:J,10,FALSE)</f>
        <v>305.88</v>
      </c>
      <c r="K11">
        <v>13</v>
      </c>
      <c r="L11" s="6">
        <f>VLOOKUP(A11,'2021 Base List'!A:L,12,FALSE)</f>
        <v>990</v>
      </c>
      <c r="N11" s="6">
        <f>VLOOKUP(A11,'2021 Base List'!A:N,14,FALSE)</f>
        <v>377.08812500000016</v>
      </c>
      <c r="O11">
        <v>11</v>
      </c>
    </row>
    <row r="12" spans="1:15" x14ac:dyDescent="0.25">
      <c r="A12" s="10">
        <v>2016371155</v>
      </c>
      <c r="B12" t="s">
        <v>93</v>
      </c>
      <c r="C12" t="s">
        <v>129</v>
      </c>
      <c r="D12" s="9" t="s">
        <v>5</v>
      </c>
      <c r="E12" s="9">
        <v>2009</v>
      </c>
      <c r="F12" s="9" t="str">
        <f>VLOOKUP(E12,'Age Categories'!A:B,2,FALSE)</f>
        <v>U14</v>
      </c>
      <c r="G12" s="9" t="s">
        <v>6</v>
      </c>
      <c r="H12" t="s">
        <v>21</v>
      </c>
      <c r="I12" t="s">
        <v>12</v>
      </c>
      <c r="J12" s="6">
        <v>990</v>
      </c>
      <c r="L12" s="6">
        <v>990</v>
      </c>
      <c r="N12" s="6">
        <v>990</v>
      </c>
    </row>
    <row r="13" spans="1:15" x14ac:dyDescent="0.25">
      <c r="A13" s="10">
        <v>2017090145</v>
      </c>
      <c r="B13" t="s">
        <v>99</v>
      </c>
      <c r="C13" t="s">
        <v>90</v>
      </c>
      <c r="D13" s="9" t="s">
        <v>7</v>
      </c>
      <c r="E13" s="9">
        <v>2007</v>
      </c>
      <c r="F13" s="9" t="str">
        <f>VLOOKUP(E13,'Age Categories'!A:B,2,FALSE)</f>
        <v>U16</v>
      </c>
      <c r="G13" s="9" t="s">
        <v>6</v>
      </c>
      <c r="H13" t="s">
        <v>87</v>
      </c>
      <c r="I13" t="s">
        <v>12</v>
      </c>
      <c r="J13" s="6">
        <f>VLOOKUP(A13,'2021 Base List'!A:J,10,FALSE)</f>
        <v>218.04</v>
      </c>
      <c r="K13">
        <v>7</v>
      </c>
      <c r="L13" s="6">
        <f>VLOOKUP(A13,'2021 Base List'!A:L,12,FALSE)</f>
        <v>205.25</v>
      </c>
      <c r="M13">
        <v>7</v>
      </c>
      <c r="N13" s="6">
        <f>VLOOKUP(A13,'2021 Base List'!A:N,14,FALSE)</f>
        <v>245.00749999999999</v>
      </c>
      <c r="O13">
        <v>6</v>
      </c>
    </row>
    <row r="14" spans="1:15" x14ac:dyDescent="0.25">
      <c r="A14" s="10">
        <v>2014061805</v>
      </c>
      <c r="B14" t="s">
        <v>163</v>
      </c>
      <c r="C14" t="s">
        <v>164</v>
      </c>
      <c r="D14" s="9" t="s">
        <v>7</v>
      </c>
      <c r="E14" s="9">
        <v>2008</v>
      </c>
      <c r="F14" s="9" t="str">
        <f>VLOOKUP(E14,'Age Categories'!A:B,2,FALSE)</f>
        <v>U14</v>
      </c>
      <c r="G14" s="9" t="s">
        <v>6</v>
      </c>
      <c r="H14" t="s">
        <v>18</v>
      </c>
      <c r="I14" t="s">
        <v>19</v>
      </c>
      <c r="J14" s="6">
        <f>VLOOKUP(A14,'2021 Base List'!A:J,10,FALSE)</f>
        <v>990</v>
      </c>
      <c r="L14" s="6">
        <f>VLOOKUP(A14,'2021 Base List'!A:L,12,FALSE)</f>
        <v>990</v>
      </c>
      <c r="N14" s="6">
        <f>VLOOKUP(A14,'2021 Base List'!A:N,14,FALSE)</f>
        <v>990</v>
      </c>
    </row>
    <row r="15" spans="1:15" x14ac:dyDescent="0.25">
      <c r="A15" s="10">
        <v>2015042947</v>
      </c>
      <c r="B15" t="s">
        <v>148</v>
      </c>
      <c r="C15" t="s">
        <v>149</v>
      </c>
      <c r="D15" s="9" t="s">
        <v>5</v>
      </c>
      <c r="E15" s="9">
        <v>2009</v>
      </c>
      <c r="F15" s="9" t="str">
        <f>VLOOKUP(E15,'Age Categories'!A:B,2,FALSE)</f>
        <v>U14</v>
      </c>
      <c r="G15" s="9" t="s">
        <v>6</v>
      </c>
      <c r="H15" t="s">
        <v>18</v>
      </c>
      <c r="I15" t="s">
        <v>19</v>
      </c>
      <c r="J15" s="6">
        <v>990</v>
      </c>
      <c r="L15" s="6">
        <v>990</v>
      </c>
      <c r="N15" s="6">
        <v>990</v>
      </c>
    </row>
    <row r="16" spans="1:15" x14ac:dyDescent="0.25">
      <c r="A16" s="10">
        <v>2014071995</v>
      </c>
      <c r="B16" t="s">
        <v>159</v>
      </c>
      <c r="C16" t="s">
        <v>73</v>
      </c>
      <c r="D16" s="9" t="s">
        <v>5</v>
      </c>
      <c r="E16" s="9">
        <v>2006</v>
      </c>
      <c r="F16" s="9" t="str">
        <f>VLOOKUP(E16,'Age Categories'!A:B,2,FALSE)</f>
        <v>U16</v>
      </c>
      <c r="G16" s="9" t="s">
        <v>6</v>
      </c>
      <c r="H16" t="s">
        <v>18</v>
      </c>
      <c r="I16" t="s">
        <v>19</v>
      </c>
      <c r="J16" s="6">
        <f>VLOOKUP(A16,'2021 Base List'!A:J,10,FALSE)</f>
        <v>232.17500000000004</v>
      </c>
      <c r="K16">
        <v>8</v>
      </c>
      <c r="L16" s="6">
        <f>VLOOKUP(A16,'2021 Base List'!A:L,12,FALSE)</f>
        <v>262.76</v>
      </c>
      <c r="M16">
        <v>10</v>
      </c>
      <c r="N16" s="6">
        <f>VLOOKUP(A16,'2021 Base List'!A:N,14,FALSE)</f>
        <v>251.32312500000018</v>
      </c>
      <c r="O16">
        <v>6</v>
      </c>
    </row>
    <row r="17" spans="1:15" x14ac:dyDescent="0.25">
      <c r="A17" s="10">
        <v>2016071158</v>
      </c>
      <c r="B17" t="s">
        <v>77</v>
      </c>
      <c r="C17" t="s">
        <v>128</v>
      </c>
      <c r="D17" s="9" t="s">
        <v>7</v>
      </c>
      <c r="E17" s="9">
        <v>2006</v>
      </c>
      <c r="F17" s="9" t="str">
        <f>VLOOKUP(E17,'Age Categories'!A:B,2,FALSE)</f>
        <v>U16</v>
      </c>
      <c r="G17" s="9" t="s">
        <v>6</v>
      </c>
      <c r="H17" t="s">
        <v>71</v>
      </c>
      <c r="I17" t="s">
        <v>19</v>
      </c>
      <c r="J17" s="6">
        <f>VLOOKUP(A17,'2021 Base List'!A:J,10,FALSE)</f>
        <v>92.734999999999999</v>
      </c>
      <c r="K17">
        <v>2</v>
      </c>
      <c r="L17" s="6">
        <f>VLOOKUP(A17,'2021 Base List'!A:L,12,FALSE)</f>
        <v>112.79300000000001</v>
      </c>
      <c r="M17">
        <v>2</v>
      </c>
      <c r="N17" s="6">
        <f>VLOOKUP(A17,'2021 Base List'!A:N,14,FALSE)</f>
        <v>113.50249999999994</v>
      </c>
      <c r="O17">
        <v>3</v>
      </c>
    </row>
    <row r="18" spans="1:15" x14ac:dyDescent="0.25">
      <c r="A18" s="10">
        <v>2018070335</v>
      </c>
      <c r="B18" t="s">
        <v>89</v>
      </c>
      <c r="C18" t="s">
        <v>64</v>
      </c>
      <c r="D18" s="9" t="s">
        <v>7</v>
      </c>
      <c r="E18" s="9">
        <v>2008</v>
      </c>
      <c r="F18" s="9" t="str">
        <f>VLOOKUP(E18,'Age Categories'!A:B,2,FALSE)</f>
        <v>U14</v>
      </c>
      <c r="G18" s="9" t="s">
        <v>6</v>
      </c>
      <c r="H18" t="s">
        <v>21</v>
      </c>
      <c r="I18" t="s">
        <v>15</v>
      </c>
      <c r="J18" s="6">
        <f>VLOOKUP(A18,'2021 Base List'!A:J,10,FALSE)</f>
        <v>373.48500000000001</v>
      </c>
      <c r="K18">
        <v>10</v>
      </c>
      <c r="L18" s="6">
        <f>VLOOKUP(A18,'2021 Base List'!A:L,12,FALSE)</f>
        <v>467.07</v>
      </c>
      <c r="M18">
        <v>8</v>
      </c>
      <c r="N18" s="6">
        <f>VLOOKUP(A18,'2021 Base List'!A:N,14,FALSE)</f>
        <v>732.25849999999991</v>
      </c>
      <c r="O18">
        <v>7</v>
      </c>
    </row>
    <row r="19" spans="1:15" x14ac:dyDescent="0.25">
      <c r="A19" s="10">
        <v>1019060858</v>
      </c>
      <c r="B19" t="s">
        <v>63</v>
      </c>
      <c r="C19" t="s">
        <v>64</v>
      </c>
      <c r="D19" s="9" t="s">
        <v>7</v>
      </c>
      <c r="E19" s="9">
        <v>2007</v>
      </c>
      <c r="F19" s="9" t="str">
        <f>VLOOKUP(E19,'Age Categories'!A:B,2,FALSE)</f>
        <v>U16</v>
      </c>
      <c r="G19" s="9" t="s">
        <v>6</v>
      </c>
      <c r="H19" t="s">
        <v>21</v>
      </c>
      <c r="I19" t="s">
        <v>15</v>
      </c>
      <c r="J19" s="6">
        <f>VLOOKUP(A19,'2021 Base List'!A:J,10,FALSE)</f>
        <v>295.14</v>
      </c>
      <c r="K19">
        <v>10</v>
      </c>
      <c r="L19" s="6">
        <f>VLOOKUP(A19,'2021 Base List'!A:L,12,FALSE)</f>
        <v>336.84999999999997</v>
      </c>
      <c r="M19">
        <v>9</v>
      </c>
      <c r="N19" s="6">
        <f>VLOOKUP(A19,'2021 Base List'!A:N,14,FALSE)</f>
        <v>271.13249999999999</v>
      </c>
      <c r="O19">
        <v>8</v>
      </c>
    </row>
    <row r="20" spans="1:15" x14ac:dyDescent="0.25">
      <c r="A20" s="10">
        <v>2017071836</v>
      </c>
      <c r="B20" t="s">
        <v>31</v>
      </c>
      <c r="C20" t="s">
        <v>83</v>
      </c>
      <c r="D20" s="9" t="s">
        <v>5</v>
      </c>
      <c r="E20" s="9">
        <v>2008</v>
      </c>
      <c r="F20" s="9" t="str">
        <f>VLOOKUP(E20,'Age Categories'!A:B,2,FALSE)</f>
        <v>U14</v>
      </c>
      <c r="G20" s="9" t="s">
        <v>6</v>
      </c>
      <c r="H20" t="s">
        <v>71</v>
      </c>
      <c r="I20" t="s">
        <v>41</v>
      </c>
      <c r="J20" s="6">
        <f>VLOOKUP(A20,'2021 Base List'!A:J,10,FALSE)</f>
        <v>297.02</v>
      </c>
      <c r="K20">
        <v>5</v>
      </c>
      <c r="L20" s="6">
        <f>VLOOKUP(A20,'2021 Base List'!A:L,12,FALSE)</f>
        <v>320.75599999999997</v>
      </c>
      <c r="M20">
        <v>4</v>
      </c>
      <c r="N20" s="6">
        <f>VLOOKUP(A20,'2021 Base List'!A:N,14,FALSE)</f>
        <v>396.34512500000011</v>
      </c>
      <c r="O20">
        <v>5</v>
      </c>
    </row>
    <row r="21" spans="1:15" x14ac:dyDescent="0.25">
      <c r="A21" s="10">
        <v>2019050822</v>
      </c>
      <c r="B21" t="s">
        <v>67</v>
      </c>
      <c r="C21" t="s">
        <v>56</v>
      </c>
      <c r="D21" s="9" t="s">
        <v>5</v>
      </c>
      <c r="E21" s="9">
        <v>2008</v>
      </c>
      <c r="F21" s="9" t="str">
        <f>VLOOKUP(E21,'Age Categories'!A:B,2,FALSE)</f>
        <v>U14</v>
      </c>
      <c r="G21" s="9" t="s">
        <v>6</v>
      </c>
      <c r="H21" t="s">
        <v>12</v>
      </c>
      <c r="I21" t="s">
        <v>12</v>
      </c>
      <c r="J21" s="6">
        <f>VLOOKUP(A21,'2021 Base List'!A:J,10,FALSE)</f>
        <v>200.86499999999998</v>
      </c>
      <c r="K21">
        <v>3</v>
      </c>
      <c r="L21" s="6">
        <f>VLOOKUP(A21,'2021 Base List'!A:L,12,FALSE)</f>
        <v>990</v>
      </c>
      <c r="N21" s="6">
        <f>VLOOKUP(A21,'2021 Base List'!A:N,14,FALSE)</f>
        <v>312.03312500000015</v>
      </c>
      <c r="O21">
        <v>4</v>
      </c>
    </row>
    <row r="22" spans="1:15" x14ac:dyDescent="0.25">
      <c r="A22" s="10">
        <v>2019081148</v>
      </c>
      <c r="B22" t="s">
        <v>26</v>
      </c>
      <c r="C22" t="s">
        <v>50</v>
      </c>
      <c r="D22" s="9" t="s">
        <v>7</v>
      </c>
      <c r="E22" s="9">
        <v>2008</v>
      </c>
      <c r="F22" s="9" t="str">
        <f>VLOOKUP(E22,'Age Categories'!A:B,2,FALSE)</f>
        <v>U14</v>
      </c>
      <c r="G22" s="9" t="s">
        <v>6</v>
      </c>
      <c r="H22" t="s">
        <v>21</v>
      </c>
      <c r="I22" t="s">
        <v>15</v>
      </c>
      <c r="J22" s="6">
        <v>990</v>
      </c>
      <c r="L22" s="6">
        <v>990</v>
      </c>
      <c r="N22" s="6">
        <v>990</v>
      </c>
    </row>
    <row r="23" spans="1:15" x14ac:dyDescent="0.25">
      <c r="A23" s="10">
        <v>2017061785</v>
      </c>
      <c r="B23" t="s">
        <v>108</v>
      </c>
      <c r="C23" t="s">
        <v>109</v>
      </c>
      <c r="D23" s="9" t="s">
        <v>7</v>
      </c>
      <c r="E23" s="9">
        <v>2008</v>
      </c>
      <c r="F23" s="9" t="str">
        <f>VLOOKUP(E23,'Age Categories'!A:B,2,FALSE)</f>
        <v>U14</v>
      </c>
      <c r="G23" s="9" t="s">
        <v>6</v>
      </c>
      <c r="H23" t="s">
        <v>18</v>
      </c>
      <c r="I23" t="s">
        <v>19</v>
      </c>
      <c r="J23" s="6">
        <f>VLOOKUP(A23,'2021 Base List'!A:J,10,FALSE)</f>
        <v>326.60500000000002</v>
      </c>
      <c r="K23">
        <v>8</v>
      </c>
      <c r="L23" s="6">
        <f>VLOOKUP(A23,'2021 Base List'!A:L,12,FALSE)</f>
        <v>390.54</v>
      </c>
      <c r="M23">
        <v>7</v>
      </c>
      <c r="N23" s="6">
        <f>VLOOKUP(A23,'2021 Base List'!A:N,14,FALSE)</f>
        <v>990</v>
      </c>
    </row>
    <row r="24" spans="1:15" x14ac:dyDescent="0.25">
      <c r="A24" s="10">
        <v>201307661</v>
      </c>
      <c r="B24" t="s">
        <v>20</v>
      </c>
      <c r="C24" t="s">
        <v>181</v>
      </c>
      <c r="D24" s="9" t="s">
        <v>5</v>
      </c>
      <c r="E24" s="9">
        <v>2007</v>
      </c>
      <c r="F24" s="9" t="str">
        <f>VLOOKUP(E24,'Age Categories'!A:B,2,FALSE)</f>
        <v>U16</v>
      </c>
      <c r="G24" s="9" t="s">
        <v>6</v>
      </c>
      <c r="H24" t="s">
        <v>182</v>
      </c>
      <c r="J24" s="6">
        <f>VLOOKUP(A24,'2021 Base List'!A:J,10,FALSE)</f>
        <v>116.45500000000001</v>
      </c>
      <c r="K24">
        <v>3</v>
      </c>
      <c r="L24" s="6">
        <f>VLOOKUP(A24,'2021 Base List'!A:L,12,FALSE)</f>
        <v>146.03000000000003</v>
      </c>
      <c r="M24">
        <v>6</v>
      </c>
      <c r="N24" s="6">
        <f>VLOOKUP(A24,'2021 Base List'!A:N,14,FALSE)</f>
        <v>158.37312500000013</v>
      </c>
      <c r="O24">
        <v>3</v>
      </c>
    </row>
    <row r="25" spans="1:15" x14ac:dyDescent="0.25">
      <c r="A25" s="10">
        <v>2015063010</v>
      </c>
      <c r="B25" t="s">
        <v>160</v>
      </c>
      <c r="C25" t="s">
        <v>161</v>
      </c>
      <c r="D25" s="9" t="s">
        <v>7</v>
      </c>
      <c r="E25" s="9">
        <v>2008</v>
      </c>
      <c r="F25" s="9" t="str">
        <f>VLOOKUP(E25,'Age Categories'!A:B,2,FALSE)</f>
        <v>U14</v>
      </c>
      <c r="G25" s="9" t="s">
        <v>6</v>
      </c>
      <c r="H25" t="s">
        <v>12</v>
      </c>
      <c r="I25" t="s">
        <v>12</v>
      </c>
      <c r="J25" s="6">
        <f>VLOOKUP(A25,'2021 Base List'!A:J,10,FALSE)</f>
        <v>168.41</v>
      </c>
      <c r="K25">
        <v>2</v>
      </c>
      <c r="L25" s="6">
        <f>VLOOKUP(A25,'2021 Base List'!A:L,12,FALSE)</f>
        <v>121.90100000000001</v>
      </c>
      <c r="M25">
        <v>2</v>
      </c>
      <c r="N25" s="6">
        <f>VLOOKUP(A25,'2021 Base List'!A:N,14,FALSE)</f>
        <v>133.26749999999996</v>
      </c>
      <c r="O25">
        <v>1</v>
      </c>
    </row>
    <row r="26" spans="1:15" x14ac:dyDescent="0.25">
      <c r="A26" s="10">
        <v>2016062306</v>
      </c>
      <c r="B26" t="s">
        <v>132</v>
      </c>
      <c r="C26" t="s">
        <v>133</v>
      </c>
      <c r="D26" s="9" t="s">
        <v>7</v>
      </c>
      <c r="E26" s="9">
        <v>2005</v>
      </c>
      <c r="F26" s="9" t="str">
        <f>VLOOKUP(E26,'Age Categories'!A:B,2,FALSE)</f>
        <v>U19</v>
      </c>
      <c r="G26" s="9" t="s">
        <v>6</v>
      </c>
      <c r="H26" t="s">
        <v>21</v>
      </c>
      <c r="I26" t="s">
        <v>15</v>
      </c>
      <c r="J26" s="6">
        <f>VLOOKUP(A26,'2021 Base List'!A:J,10,FALSE)</f>
        <v>138.13000000000002</v>
      </c>
      <c r="K26">
        <v>3</v>
      </c>
      <c r="L26" s="6">
        <f>VLOOKUP(A26,'2021 Base List'!A:L,12,FALSE)</f>
        <v>205.3775</v>
      </c>
      <c r="M26">
        <v>5</v>
      </c>
      <c r="N26" s="6">
        <f>VLOOKUP(A26,'2021 Base List'!A:N,14,FALSE)</f>
        <v>124.63749999999996</v>
      </c>
      <c r="O26">
        <v>3</v>
      </c>
    </row>
    <row r="27" spans="1:15" x14ac:dyDescent="0.25">
      <c r="A27" s="10">
        <v>2016071184</v>
      </c>
      <c r="B27" t="s">
        <v>121</v>
      </c>
      <c r="C27" t="s">
        <v>122</v>
      </c>
      <c r="D27" s="9" t="s">
        <v>7</v>
      </c>
      <c r="E27" s="9">
        <v>2008</v>
      </c>
      <c r="F27" s="9" t="str">
        <f>VLOOKUP(E27,'Age Categories'!A:B,2,FALSE)</f>
        <v>U14</v>
      </c>
      <c r="G27" s="9" t="s">
        <v>6</v>
      </c>
      <c r="H27" t="s">
        <v>12</v>
      </c>
      <c r="I27" t="s">
        <v>12</v>
      </c>
      <c r="J27" s="6">
        <f>VLOOKUP(A27,'2021 Base List'!A:J,10,FALSE)</f>
        <v>265.37</v>
      </c>
      <c r="K27">
        <v>6</v>
      </c>
      <c r="L27" s="6">
        <f>VLOOKUP(A27,'2021 Base List'!A:L,12,FALSE)</f>
        <v>990</v>
      </c>
      <c r="N27" s="6">
        <f>VLOOKUP(A27,'2021 Base List'!A:N,14,FALSE)</f>
        <v>315.64249999999998</v>
      </c>
      <c r="O27">
        <v>4</v>
      </c>
    </row>
    <row r="28" spans="1:15" x14ac:dyDescent="0.25">
      <c r="A28" s="10">
        <v>2016071183</v>
      </c>
      <c r="B28" t="s">
        <v>123</v>
      </c>
      <c r="C28" t="s">
        <v>122</v>
      </c>
      <c r="D28" s="9" t="s">
        <v>5</v>
      </c>
      <c r="E28" s="9">
        <v>2006</v>
      </c>
      <c r="F28" s="9" t="str">
        <f>VLOOKUP(E28,'Age Categories'!A:B,2,FALSE)</f>
        <v>U16</v>
      </c>
      <c r="G28" s="9" t="s">
        <v>6</v>
      </c>
      <c r="H28" t="s">
        <v>12</v>
      </c>
      <c r="I28" t="s">
        <v>12</v>
      </c>
      <c r="J28" s="6">
        <f>VLOOKUP(A28,'2021 Base List'!A:J,10,FALSE)</f>
        <v>176.63199999999998</v>
      </c>
      <c r="K28">
        <v>6</v>
      </c>
      <c r="L28" s="6">
        <f>VLOOKUP(A28,'2021 Base List'!A:L,12,FALSE)</f>
        <v>90.83</v>
      </c>
      <c r="M28">
        <v>2</v>
      </c>
      <c r="N28" s="6">
        <f>VLOOKUP(A28,'2021 Base List'!A:N,14,FALSE)</f>
        <v>263.30562500000008</v>
      </c>
      <c r="O28">
        <v>7</v>
      </c>
    </row>
    <row r="29" spans="1:15" x14ac:dyDescent="0.25">
      <c r="A29" s="10">
        <v>201307843</v>
      </c>
      <c r="B29" t="s">
        <v>76</v>
      </c>
      <c r="C29" t="s">
        <v>188</v>
      </c>
      <c r="D29" s="9" t="s">
        <v>5</v>
      </c>
      <c r="E29" s="9">
        <v>2007</v>
      </c>
      <c r="F29" s="9" t="str">
        <f>VLOOKUP(E29,'Age Categories'!A:B,2,FALSE)</f>
        <v>U16</v>
      </c>
      <c r="G29" s="9" t="s">
        <v>6</v>
      </c>
      <c r="H29" t="s">
        <v>12</v>
      </c>
      <c r="I29" t="s">
        <v>12</v>
      </c>
      <c r="J29" s="6">
        <f>VLOOKUP(A29,'2021 Base List'!A:J,10,FALSE)</f>
        <v>193.36999999999998</v>
      </c>
      <c r="K29">
        <v>7</v>
      </c>
      <c r="L29" s="6">
        <f>VLOOKUP(A29,'2021 Base List'!A:L,12,FALSE)</f>
        <v>203.06</v>
      </c>
      <c r="M29">
        <v>7</v>
      </c>
      <c r="N29" s="6">
        <f>VLOOKUP(A29,'2021 Base List'!A:N,14,FALSE)</f>
        <v>361.96512500000017</v>
      </c>
      <c r="O29">
        <v>10</v>
      </c>
    </row>
    <row r="30" spans="1:15" x14ac:dyDescent="0.25">
      <c r="A30" s="10">
        <v>2017033958</v>
      </c>
      <c r="B30" t="s">
        <v>112</v>
      </c>
      <c r="C30" t="s">
        <v>113</v>
      </c>
      <c r="D30" s="9" t="s">
        <v>5</v>
      </c>
      <c r="E30" s="9">
        <v>2006</v>
      </c>
      <c r="F30" s="9" t="str">
        <f>VLOOKUP(E30,'Age Categories'!A:B,2,FALSE)</f>
        <v>U16</v>
      </c>
      <c r="G30" s="9" t="s">
        <v>6</v>
      </c>
      <c r="H30" t="s">
        <v>35</v>
      </c>
      <c r="I30" t="s">
        <v>15</v>
      </c>
      <c r="J30" s="6">
        <f>VLOOKUP(A30,'2021 Base List'!A:J,10,FALSE)</f>
        <v>285.65500000000009</v>
      </c>
      <c r="K30">
        <v>12</v>
      </c>
      <c r="L30" s="6">
        <f>VLOOKUP(A30,'2021 Base List'!A:L,12,FALSE)</f>
        <v>275.05250000000001</v>
      </c>
      <c r="M30">
        <v>11</v>
      </c>
      <c r="N30" s="6">
        <f>VLOOKUP(A30,'2021 Base List'!A:N,14,FALSE)</f>
        <v>498.907625</v>
      </c>
      <c r="O30">
        <v>13</v>
      </c>
    </row>
    <row r="31" spans="1:15" x14ac:dyDescent="0.25">
      <c r="A31" s="10">
        <v>2016071193</v>
      </c>
      <c r="B31" t="s">
        <v>88</v>
      </c>
      <c r="C31" t="s">
        <v>119</v>
      </c>
      <c r="D31" s="9" t="s">
        <v>7</v>
      </c>
      <c r="E31" s="9">
        <v>2009</v>
      </c>
      <c r="F31" s="9" t="str">
        <f>VLOOKUP(E31,'Age Categories'!A:B,2,FALSE)</f>
        <v>U14</v>
      </c>
      <c r="G31" s="9" t="s">
        <v>6</v>
      </c>
      <c r="H31" t="s">
        <v>12</v>
      </c>
      <c r="I31" t="s">
        <v>12</v>
      </c>
      <c r="J31" s="6">
        <v>990</v>
      </c>
      <c r="L31" s="6">
        <v>990</v>
      </c>
      <c r="N31" s="6">
        <v>990</v>
      </c>
    </row>
    <row r="32" spans="1:15" x14ac:dyDescent="0.25">
      <c r="A32" s="10">
        <v>2016071192</v>
      </c>
      <c r="B32" t="s">
        <v>120</v>
      </c>
      <c r="C32" t="s">
        <v>119</v>
      </c>
      <c r="D32" s="9" t="s">
        <v>5</v>
      </c>
      <c r="E32" s="9">
        <v>2008</v>
      </c>
      <c r="F32" s="9" t="str">
        <f>VLOOKUP(E32,'Age Categories'!A:B,2,FALSE)</f>
        <v>U14</v>
      </c>
      <c r="G32" s="9" t="s">
        <v>6</v>
      </c>
      <c r="H32" t="s">
        <v>12</v>
      </c>
      <c r="I32" t="s">
        <v>12</v>
      </c>
      <c r="J32" s="6">
        <f>VLOOKUP(A32,'2021 Base List'!A:J,10,FALSE)</f>
        <v>177.19</v>
      </c>
      <c r="K32">
        <v>1</v>
      </c>
      <c r="L32" s="6">
        <f>VLOOKUP(A32,'2021 Base List'!A:L,12,FALSE)</f>
        <v>141.65</v>
      </c>
      <c r="M32">
        <v>1</v>
      </c>
      <c r="N32" s="6">
        <f>VLOOKUP(A32,'2021 Base List'!A:N,14,FALSE)</f>
        <v>182.24812500000013</v>
      </c>
      <c r="O32">
        <v>1</v>
      </c>
    </row>
    <row r="33" spans="1:15" x14ac:dyDescent="0.25">
      <c r="A33" s="10">
        <v>201307790</v>
      </c>
      <c r="B33" t="s">
        <v>92</v>
      </c>
      <c r="C33" t="s">
        <v>178</v>
      </c>
      <c r="D33" s="9" t="s">
        <v>5</v>
      </c>
      <c r="E33" s="9">
        <v>2007</v>
      </c>
      <c r="F33" s="9" t="str">
        <f>VLOOKUP(E33,'Age Categories'!A:B,2,FALSE)</f>
        <v>U16</v>
      </c>
      <c r="G33" s="9" t="s">
        <v>6</v>
      </c>
      <c r="H33" t="s">
        <v>18</v>
      </c>
      <c r="I33" t="s">
        <v>19</v>
      </c>
      <c r="J33" s="6">
        <f>VLOOKUP(A33,'2021 Base List'!A:J,10,FALSE)</f>
        <v>114.04499999999999</v>
      </c>
      <c r="K33">
        <v>2</v>
      </c>
      <c r="L33" s="6">
        <f>VLOOKUP(A33,'2021 Base List'!A:L,12,FALSE)</f>
        <v>111.755</v>
      </c>
      <c r="M33">
        <v>3</v>
      </c>
      <c r="N33" s="6">
        <f>VLOOKUP(A33,'2021 Base List'!A:N,14,FALSE)</f>
        <v>150.12312500000013</v>
      </c>
      <c r="O33">
        <v>2</v>
      </c>
    </row>
    <row r="34" spans="1:15" x14ac:dyDescent="0.25">
      <c r="A34" s="10">
        <v>2018070439</v>
      </c>
      <c r="B34" t="s">
        <v>81</v>
      </c>
      <c r="C34" t="s">
        <v>82</v>
      </c>
      <c r="D34" s="9" t="s">
        <v>7</v>
      </c>
      <c r="E34" s="9">
        <v>2008</v>
      </c>
      <c r="F34" s="9" t="str">
        <f>VLOOKUP(E34,'Age Categories'!A:B,2,FALSE)</f>
        <v>U14</v>
      </c>
      <c r="G34" s="9" t="s">
        <v>6</v>
      </c>
      <c r="H34" t="s">
        <v>71</v>
      </c>
      <c r="I34" t="s">
        <v>41</v>
      </c>
      <c r="J34" s="6">
        <f>VLOOKUP(A34,'2021 Base List'!A:J,10,FALSE)</f>
        <v>282.34500000000003</v>
      </c>
      <c r="K34">
        <v>7</v>
      </c>
      <c r="L34" s="6">
        <f>VLOOKUP(A34,'2021 Base List'!A:L,12,FALSE)</f>
        <v>344.38000000000005</v>
      </c>
      <c r="M34">
        <v>6</v>
      </c>
      <c r="N34" s="6">
        <f>VLOOKUP(A34,'2021 Base List'!A:N,14,FALSE)</f>
        <v>454.05049999999994</v>
      </c>
      <c r="O34">
        <v>5</v>
      </c>
    </row>
    <row r="35" spans="1:15" x14ac:dyDescent="0.25">
      <c r="A35" s="10">
        <v>2018050242</v>
      </c>
      <c r="B35" t="s">
        <v>67</v>
      </c>
      <c r="C35" t="s">
        <v>97</v>
      </c>
      <c r="D35" s="9" t="s">
        <v>5</v>
      </c>
      <c r="E35" s="9">
        <v>2006</v>
      </c>
      <c r="F35" s="9" t="str">
        <f>VLOOKUP(E35,'Age Categories'!A:B,2,FALSE)</f>
        <v>U16</v>
      </c>
      <c r="G35" s="9" t="s">
        <v>6</v>
      </c>
      <c r="H35" t="s">
        <v>35</v>
      </c>
      <c r="I35" t="s">
        <v>15</v>
      </c>
      <c r="J35" s="6">
        <f>VLOOKUP(A35,'2021 Base List'!A:J,10,FALSE)</f>
        <v>860.61249999999995</v>
      </c>
      <c r="K35">
        <v>15</v>
      </c>
      <c r="L35" s="6">
        <f>VLOOKUP(A35,'2021 Base List'!A:L,12,FALSE)</f>
        <v>990</v>
      </c>
      <c r="N35" s="6">
        <f>VLOOKUP(A35,'2021 Base List'!A:N,14,FALSE)</f>
        <v>990</v>
      </c>
    </row>
    <row r="36" spans="1:15" x14ac:dyDescent="0.25">
      <c r="A36" s="10">
        <v>2019081149</v>
      </c>
      <c r="B36" t="s">
        <v>48</v>
      </c>
      <c r="C36" t="s">
        <v>49</v>
      </c>
      <c r="D36" s="9" t="s">
        <v>7</v>
      </c>
      <c r="E36" s="9">
        <v>2007</v>
      </c>
      <c r="F36" s="9" t="str">
        <f>VLOOKUP(E36,'Age Categories'!A:B,2,FALSE)</f>
        <v>U16</v>
      </c>
      <c r="G36" s="9" t="s">
        <v>6</v>
      </c>
      <c r="H36" t="s">
        <v>21</v>
      </c>
      <c r="I36" t="s">
        <v>15</v>
      </c>
      <c r="J36" s="6">
        <v>990</v>
      </c>
      <c r="L36" s="6">
        <v>990</v>
      </c>
      <c r="N36" s="6">
        <v>990</v>
      </c>
    </row>
    <row r="37" spans="1:15" x14ac:dyDescent="0.25">
      <c r="A37" s="10">
        <v>201307704</v>
      </c>
      <c r="B37" t="s">
        <v>179</v>
      </c>
      <c r="C37" t="s">
        <v>180</v>
      </c>
      <c r="D37" s="9" t="s">
        <v>5</v>
      </c>
      <c r="E37" s="9">
        <v>2005</v>
      </c>
      <c r="F37" s="9" t="str">
        <f>VLOOKUP(E37,'Age Categories'!A:B,2,FALSE)</f>
        <v>U19</v>
      </c>
      <c r="G37" s="9" t="s">
        <v>6</v>
      </c>
      <c r="H37" t="s">
        <v>18</v>
      </c>
      <c r="I37" t="s">
        <v>19</v>
      </c>
      <c r="J37" s="6">
        <f>VLOOKUP(A37,'2021 Base List'!A:J,10,FALSE)</f>
        <v>93.084999999999994</v>
      </c>
      <c r="K37">
        <v>1</v>
      </c>
      <c r="L37" s="6">
        <f>VLOOKUP(A37,'2021 Base List'!A:L,12,FALSE)</f>
        <v>71.335999999999999</v>
      </c>
      <c r="M37">
        <v>1</v>
      </c>
      <c r="N37" s="6">
        <f>VLOOKUP(A37,'2021 Base List'!A:N,14,FALSE)</f>
        <v>133.56312500000013</v>
      </c>
      <c r="O37">
        <v>1</v>
      </c>
    </row>
    <row r="38" spans="1:15" x14ac:dyDescent="0.25">
      <c r="A38" s="10">
        <v>2015073188</v>
      </c>
      <c r="B38" t="s">
        <v>175</v>
      </c>
      <c r="C38" t="s">
        <v>176</v>
      </c>
      <c r="D38" s="9" t="s">
        <v>7</v>
      </c>
      <c r="E38" s="9">
        <v>2009</v>
      </c>
      <c r="F38" s="9" t="str">
        <f>VLOOKUP(E38,'Age Categories'!A:B,2,FALSE)</f>
        <v>U14</v>
      </c>
      <c r="G38" s="9" t="s">
        <v>11</v>
      </c>
      <c r="H38" t="s">
        <v>12</v>
      </c>
      <c r="I38" t="s">
        <v>12</v>
      </c>
      <c r="J38" s="6">
        <v>990</v>
      </c>
      <c r="L38" s="6">
        <v>990</v>
      </c>
      <c r="N38" s="6">
        <v>990</v>
      </c>
    </row>
    <row r="39" spans="1:15" x14ac:dyDescent="0.25">
      <c r="A39" s="10">
        <v>201307850</v>
      </c>
      <c r="B39" t="s">
        <v>177</v>
      </c>
      <c r="C39" t="s">
        <v>176</v>
      </c>
      <c r="D39" s="9" t="s">
        <v>5</v>
      </c>
      <c r="E39" s="9">
        <v>2007</v>
      </c>
      <c r="F39" s="9" t="str">
        <f>VLOOKUP(E39,'Age Categories'!A:B,2,FALSE)</f>
        <v>U16</v>
      </c>
      <c r="G39" s="9" t="s">
        <v>11</v>
      </c>
      <c r="H39" t="s">
        <v>12</v>
      </c>
      <c r="I39" t="s">
        <v>12</v>
      </c>
      <c r="J39" s="6">
        <f>VLOOKUP(A39,'2021 Base List'!A:J,10,FALSE)</f>
        <v>123.255</v>
      </c>
      <c r="K39">
        <v>4</v>
      </c>
      <c r="L39" s="6">
        <f>VLOOKUP(A39,'2021 Base List'!A:L,12,FALSE)</f>
        <v>140.61199999999999</v>
      </c>
      <c r="M39">
        <v>5</v>
      </c>
      <c r="N39" s="6">
        <f>VLOOKUP(A39,'2021 Base List'!A:N,14,FALSE)</f>
        <v>168.58312500000014</v>
      </c>
      <c r="O39">
        <v>4</v>
      </c>
    </row>
    <row r="40" spans="1:15" x14ac:dyDescent="0.25">
      <c r="A40" s="10">
        <v>2018050263</v>
      </c>
      <c r="B40" t="s">
        <v>43</v>
      </c>
      <c r="C40" t="s">
        <v>98</v>
      </c>
      <c r="D40" s="9" t="s">
        <v>7</v>
      </c>
      <c r="E40" s="9">
        <v>2006</v>
      </c>
      <c r="F40" s="9" t="str">
        <f>VLOOKUP(E40,'Age Categories'!A:B,2,FALSE)</f>
        <v>U16</v>
      </c>
      <c r="G40" s="9" t="s">
        <v>6</v>
      </c>
      <c r="H40" t="s">
        <v>87</v>
      </c>
      <c r="I40" t="s">
        <v>12</v>
      </c>
      <c r="J40" s="6">
        <f>VLOOKUP(A40,'2021 Base List'!A:J,10,FALSE)</f>
        <v>147.995</v>
      </c>
      <c r="K40">
        <v>4</v>
      </c>
      <c r="L40" s="6">
        <f>VLOOKUP(A40,'2021 Base List'!A:L,12,FALSE)</f>
        <v>116.185</v>
      </c>
      <c r="M40">
        <v>3</v>
      </c>
      <c r="N40" s="6">
        <f>VLOOKUP(A40,'2021 Base List'!A:N,14,FALSE)</f>
        <v>171.65249999999997</v>
      </c>
      <c r="O40">
        <v>4</v>
      </c>
    </row>
    <row r="41" spans="1:15" x14ac:dyDescent="0.25">
      <c r="A41" s="10">
        <v>2014102672</v>
      </c>
      <c r="B41" t="s">
        <v>9</v>
      </c>
      <c r="C41" t="s">
        <v>151</v>
      </c>
      <c r="D41" s="9" t="s">
        <v>7</v>
      </c>
      <c r="E41" s="9">
        <v>2004</v>
      </c>
      <c r="F41" s="9" t="str">
        <f>VLOOKUP(E41,'Age Categories'!A:B,2,FALSE)</f>
        <v>U19</v>
      </c>
      <c r="G41" s="9" t="s">
        <v>6</v>
      </c>
      <c r="J41" s="6">
        <v>990</v>
      </c>
      <c r="L41" s="6">
        <v>990</v>
      </c>
      <c r="N41" s="6">
        <v>990</v>
      </c>
    </row>
    <row r="42" spans="1:15" x14ac:dyDescent="0.25">
      <c r="A42" s="10">
        <v>2019070916</v>
      </c>
      <c r="B42" t="s">
        <v>24</v>
      </c>
      <c r="C42" t="s">
        <v>57</v>
      </c>
      <c r="D42" s="9" t="s">
        <v>7</v>
      </c>
      <c r="E42" s="9">
        <v>2009</v>
      </c>
      <c r="F42" s="9" t="str">
        <f>VLOOKUP(E42,'Age Categories'!A:B,2,FALSE)</f>
        <v>U14</v>
      </c>
      <c r="G42" s="9" t="s">
        <v>6</v>
      </c>
      <c r="H42" t="s">
        <v>18</v>
      </c>
      <c r="I42" t="s">
        <v>15</v>
      </c>
      <c r="J42" s="6">
        <v>990</v>
      </c>
      <c r="L42" s="6">
        <v>990</v>
      </c>
      <c r="N42" s="6">
        <v>990</v>
      </c>
    </row>
    <row r="43" spans="1:15" x14ac:dyDescent="0.25">
      <c r="A43" s="10">
        <v>2017090153</v>
      </c>
      <c r="B43" t="s">
        <v>22</v>
      </c>
      <c r="C43" t="s">
        <v>57</v>
      </c>
      <c r="D43" s="9" t="s">
        <v>5</v>
      </c>
      <c r="E43" s="9">
        <v>2006</v>
      </c>
      <c r="F43" s="9" t="str">
        <f>VLOOKUP(E43,'Age Categories'!A:B,2,FALSE)</f>
        <v>U16</v>
      </c>
      <c r="G43" s="9" t="s">
        <v>6</v>
      </c>
      <c r="H43" t="s">
        <v>18</v>
      </c>
      <c r="I43" t="s">
        <v>15</v>
      </c>
      <c r="J43" s="6">
        <f>VLOOKUP(A43,'2021 Base List'!A:J,10,FALSE)</f>
        <v>377.77750000000003</v>
      </c>
      <c r="K43">
        <v>14</v>
      </c>
      <c r="L43" s="6">
        <f>VLOOKUP(A43,'2021 Base List'!A:L,12,FALSE)</f>
        <v>248.88499999999999</v>
      </c>
      <c r="M43">
        <v>8</v>
      </c>
      <c r="N43" s="6">
        <f>VLOOKUP(A43,'2021 Base List'!A:N,14,FALSE)</f>
        <v>345.04062500000003</v>
      </c>
      <c r="O43">
        <v>9</v>
      </c>
    </row>
    <row r="44" spans="1:15" x14ac:dyDescent="0.25">
      <c r="A44" s="10">
        <v>2017063988</v>
      </c>
      <c r="B44" t="s">
        <v>111</v>
      </c>
      <c r="C44" t="s">
        <v>55</v>
      </c>
      <c r="D44" s="9" t="s">
        <v>7</v>
      </c>
      <c r="E44" s="9">
        <v>2008</v>
      </c>
      <c r="F44" s="9" t="str">
        <f>VLOOKUP(E44,'Age Categories'!A:B,2,FALSE)</f>
        <v>U14</v>
      </c>
      <c r="G44" s="9" t="s">
        <v>6</v>
      </c>
      <c r="H44" t="s">
        <v>21</v>
      </c>
      <c r="I44" t="s">
        <v>15</v>
      </c>
      <c r="J44" s="6">
        <f>VLOOKUP(A44,'2021 Base List'!A:J,10,FALSE)</f>
        <v>238.26000000000002</v>
      </c>
      <c r="K44">
        <v>5</v>
      </c>
      <c r="L44" s="6">
        <f>VLOOKUP(A44,'2021 Base List'!A:L,12,FALSE)</f>
        <v>307.76</v>
      </c>
      <c r="M44">
        <v>5</v>
      </c>
      <c r="N44" s="6">
        <f>VLOOKUP(A44,'2021 Base List'!A:N,14,FALSE)</f>
        <v>496.56649999999996</v>
      </c>
      <c r="O44">
        <v>6</v>
      </c>
    </row>
    <row r="45" spans="1:15" x14ac:dyDescent="0.25">
      <c r="A45" s="10">
        <v>2017063989</v>
      </c>
      <c r="B45" t="s">
        <v>9</v>
      </c>
      <c r="C45" t="s">
        <v>55</v>
      </c>
      <c r="D45" s="9" t="s">
        <v>7</v>
      </c>
      <c r="E45" s="9">
        <v>2007</v>
      </c>
      <c r="F45" s="9" t="str">
        <f>VLOOKUP(E45,'Age Categories'!A:B,2,FALSE)</f>
        <v>U16</v>
      </c>
      <c r="G45" s="9" t="s">
        <v>6</v>
      </c>
      <c r="H45" t="s">
        <v>21</v>
      </c>
      <c r="I45" t="s">
        <v>15</v>
      </c>
      <c r="J45" s="6">
        <f>VLOOKUP(A45,'2021 Base List'!A:J,10,FALSE)</f>
        <v>228.69</v>
      </c>
      <c r="K45">
        <v>8</v>
      </c>
      <c r="L45" s="6">
        <f>VLOOKUP(A45,'2021 Base List'!A:L,12,FALSE)</f>
        <v>354.30500000000001</v>
      </c>
      <c r="M45">
        <v>10</v>
      </c>
      <c r="N45" s="6">
        <f>VLOOKUP(A45,'2021 Base List'!A:N,14,FALSE)</f>
        <v>436.79449999999991</v>
      </c>
      <c r="O45">
        <v>10</v>
      </c>
    </row>
    <row r="46" spans="1:15" x14ac:dyDescent="0.25">
      <c r="A46" s="10">
        <v>2015073354</v>
      </c>
      <c r="B46" t="s">
        <v>141</v>
      </c>
      <c r="C46" t="s">
        <v>142</v>
      </c>
      <c r="D46" s="9" t="s">
        <v>7</v>
      </c>
      <c r="E46" s="9">
        <v>2005</v>
      </c>
      <c r="F46" s="9" t="str">
        <f>VLOOKUP(E46,'Age Categories'!A:B,2,FALSE)</f>
        <v>U19</v>
      </c>
      <c r="G46" s="9" t="s">
        <v>127</v>
      </c>
      <c r="H46" t="s">
        <v>18</v>
      </c>
      <c r="I46" t="s">
        <v>19</v>
      </c>
      <c r="J46" s="6">
        <f>VLOOKUP(A46,'2021 Base List'!A:J,10,FALSE)</f>
        <v>93.405000000000001</v>
      </c>
      <c r="K46">
        <v>2</v>
      </c>
      <c r="L46" s="6">
        <f>VLOOKUP(A46,'2021 Base List'!A:L,12,FALSE)</f>
        <v>119.06900000000002</v>
      </c>
      <c r="M46">
        <v>2</v>
      </c>
      <c r="N46" s="6">
        <f>VLOOKUP(A46,'2021 Base List'!A:N,14,FALSE)</f>
        <v>124.56249999999997</v>
      </c>
      <c r="O46">
        <v>2</v>
      </c>
    </row>
    <row r="47" spans="1:15" x14ac:dyDescent="0.25">
      <c r="A47" s="10">
        <v>2016093916</v>
      </c>
      <c r="B47" t="s">
        <v>114</v>
      </c>
      <c r="C47" t="s">
        <v>84</v>
      </c>
      <c r="D47" s="9" t="s">
        <v>5</v>
      </c>
      <c r="E47" s="9">
        <v>2007</v>
      </c>
      <c r="F47" s="9" t="str">
        <f>VLOOKUP(E47,'Age Categories'!A:B,2,FALSE)</f>
        <v>U16</v>
      </c>
      <c r="G47" s="9" t="s">
        <v>6</v>
      </c>
      <c r="H47" t="s">
        <v>12</v>
      </c>
      <c r="I47" t="s">
        <v>12</v>
      </c>
      <c r="J47" s="6">
        <f>VLOOKUP(A47,'2021 Base List'!A:J,10,FALSE)</f>
        <v>140.35</v>
      </c>
      <c r="K47">
        <v>5</v>
      </c>
      <c r="L47" s="6">
        <f>VLOOKUP(A47,'2021 Base List'!A:L,12,FALSE)</f>
        <v>132.53</v>
      </c>
      <c r="M47">
        <v>4</v>
      </c>
      <c r="N47" s="6">
        <f>VLOOKUP(A47,'2021 Base List'!A:N,14,FALSE)</f>
        <v>208.99812500000013</v>
      </c>
      <c r="O47">
        <v>5</v>
      </c>
    </row>
    <row r="48" spans="1:15" x14ac:dyDescent="0.25">
      <c r="A48" s="10">
        <v>2015063004</v>
      </c>
      <c r="B48" t="s">
        <v>146</v>
      </c>
      <c r="C48" t="s">
        <v>29</v>
      </c>
      <c r="D48" s="9" t="s">
        <v>7</v>
      </c>
      <c r="E48" s="9">
        <v>2007</v>
      </c>
      <c r="F48" s="9" t="str">
        <f>VLOOKUP(E48,'Age Categories'!A:B,2,FALSE)</f>
        <v>U16</v>
      </c>
      <c r="G48" s="9" t="s">
        <v>6</v>
      </c>
      <c r="H48" t="s">
        <v>12</v>
      </c>
      <c r="I48" t="s">
        <v>12</v>
      </c>
      <c r="J48" s="6">
        <f>VLOOKUP(A48,'2021 Base List'!A:J,10,FALSE)</f>
        <v>170.995</v>
      </c>
      <c r="K48">
        <v>5</v>
      </c>
      <c r="L48" s="6">
        <f>VLOOKUP(A48,'2021 Base List'!A:L,12,FALSE)</f>
        <v>184.01</v>
      </c>
      <c r="M48">
        <v>6</v>
      </c>
      <c r="N48" s="6">
        <f>VLOOKUP(A48,'2021 Base List'!A:N,14,FALSE)</f>
        <v>350.17849999999993</v>
      </c>
      <c r="O48">
        <v>9</v>
      </c>
    </row>
    <row r="49" spans="1:15" x14ac:dyDescent="0.25">
      <c r="A49" s="10">
        <v>201307992</v>
      </c>
      <c r="B49" t="s">
        <v>167</v>
      </c>
      <c r="C49" t="s">
        <v>168</v>
      </c>
      <c r="D49" s="9" t="s">
        <v>7</v>
      </c>
      <c r="E49" s="9">
        <v>2005</v>
      </c>
      <c r="F49" s="9" t="str">
        <f>VLOOKUP(E49,'Age Categories'!A:B,2,FALSE)</f>
        <v>U19</v>
      </c>
      <c r="G49" s="9" t="s">
        <v>6</v>
      </c>
      <c r="H49" t="s">
        <v>18</v>
      </c>
      <c r="I49" t="s">
        <v>42</v>
      </c>
      <c r="J49" s="6">
        <f>VLOOKUP(A49,'2021 Base List'!A:J,10,FALSE)</f>
        <v>50</v>
      </c>
      <c r="K49">
        <v>1</v>
      </c>
      <c r="L49" s="6">
        <f>VLOOKUP(A49,'2021 Base List'!A:L,12,FALSE)</f>
        <v>50</v>
      </c>
      <c r="M49">
        <v>1</v>
      </c>
      <c r="N49" s="6">
        <f>VLOOKUP(A49,'2021 Base List'!A:N,14,FALSE)</f>
        <v>50</v>
      </c>
      <c r="O49">
        <v>1</v>
      </c>
    </row>
    <row r="50" spans="1:15" x14ac:dyDescent="0.25">
      <c r="A50" s="10">
        <v>2015073228</v>
      </c>
      <c r="B50" t="s">
        <v>143</v>
      </c>
      <c r="C50" t="s">
        <v>144</v>
      </c>
      <c r="D50" s="9" t="s">
        <v>7</v>
      </c>
      <c r="E50" s="9">
        <v>2008</v>
      </c>
      <c r="F50" s="9" t="str">
        <f>VLOOKUP(E50,'Age Categories'!A:B,2,FALSE)</f>
        <v>U14</v>
      </c>
      <c r="G50" s="9" t="s">
        <v>6</v>
      </c>
      <c r="H50" t="s">
        <v>12</v>
      </c>
      <c r="I50" t="s">
        <v>12</v>
      </c>
      <c r="J50" s="6">
        <f>VLOOKUP(A50,'2021 Base List'!A:J,10,FALSE)</f>
        <v>130.97499999999999</v>
      </c>
      <c r="K50">
        <v>1</v>
      </c>
      <c r="L50" s="6">
        <f>VLOOKUP(A50,'2021 Base List'!A:L,12,FALSE)</f>
        <v>87.134999999999991</v>
      </c>
      <c r="M50">
        <v>1</v>
      </c>
      <c r="N50" s="6">
        <f>VLOOKUP(A50,'2021 Base List'!A:N,14,FALSE)</f>
        <v>156.36649999999997</v>
      </c>
      <c r="O50">
        <v>2</v>
      </c>
    </row>
    <row r="51" spans="1:15" x14ac:dyDescent="0.25">
      <c r="A51" s="10">
        <v>2015103779</v>
      </c>
      <c r="B51" t="s">
        <v>136</v>
      </c>
      <c r="C51" t="s">
        <v>137</v>
      </c>
      <c r="D51" s="9" t="s">
        <v>7</v>
      </c>
      <c r="E51" s="9">
        <v>2008</v>
      </c>
      <c r="F51" s="9" t="str">
        <f>VLOOKUP(E51,'Age Categories'!A:B,2,FALSE)</f>
        <v>U14</v>
      </c>
      <c r="G51" s="9" t="s">
        <v>6</v>
      </c>
      <c r="H51" t="s">
        <v>21</v>
      </c>
      <c r="I51" t="s">
        <v>15</v>
      </c>
      <c r="J51" s="6">
        <f>VLOOKUP(A51,'2021 Base List'!A:J,10,FALSE)</f>
        <v>358.27</v>
      </c>
      <c r="K51">
        <v>9</v>
      </c>
      <c r="L51" s="6">
        <f>VLOOKUP(A51,'2021 Base List'!A:L,12,FALSE)</f>
        <v>990</v>
      </c>
      <c r="N51" s="6">
        <f>VLOOKUP(A51,'2021 Base List'!A:N,14,FALSE)</f>
        <v>990</v>
      </c>
    </row>
    <row r="52" spans="1:15" x14ac:dyDescent="0.25">
      <c r="A52" s="10">
        <v>2015093768</v>
      </c>
      <c r="B52" t="s">
        <v>138</v>
      </c>
      <c r="C52" t="s">
        <v>139</v>
      </c>
      <c r="D52" s="9" t="s">
        <v>7</v>
      </c>
      <c r="E52" s="9">
        <v>2004</v>
      </c>
      <c r="F52" s="9" t="str">
        <f>VLOOKUP(E52,'Age Categories'!A:B,2,FALSE)</f>
        <v>U19</v>
      </c>
      <c r="G52" s="9" t="s">
        <v>6</v>
      </c>
      <c r="J52" s="6">
        <f>VLOOKUP(A52,'2021 Base List'!A:J,10,FALSE)</f>
        <v>194.67850000000001</v>
      </c>
      <c r="K52">
        <v>5</v>
      </c>
      <c r="L52" s="6">
        <f>VLOOKUP(A52,'2021 Base List'!A:L,12,FALSE)</f>
        <v>180.02749999999995</v>
      </c>
      <c r="M52">
        <v>4</v>
      </c>
      <c r="N52" s="6">
        <f>VLOOKUP(A52,'2021 Base List'!A:N,14,FALSE)</f>
        <v>238.65499999999992</v>
      </c>
      <c r="O52">
        <v>5</v>
      </c>
    </row>
    <row r="53" spans="1:15" x14ac:dyDescent="0.25">
      <c r="A53" s="10">
        <v>2014112741</v>
      </c>
      <c r="B53" t="s">
        <v>150</v>
      </c>
      <c r="C53" t="s">
        <v>17</v>
      </c>
      <c r="D53" s="9" t="s">
        <v>7</v>
      </c>
      <c r="E53" s="9">
        <v>2008</v>
      </c>
      <c r="F53" s="9" t="str">
        <f>VLOOKUP(E53,'Age Categories'!A:B,2,FALSE)</f>
        <v>U14</v>
      </c>
      <c r="G53" s="9" t="s">
        <v>6</v>
      </c>
      <c r="H53" t="s">
        <v>18</v>
      </c>
      <c r="I53" t="s">
        <v>19</v>
      </c>
      <c r="J53" s="6">
        <f>VLOOKUP(A53,'2021 Base List'!A:J,10,FALSE)</f>
        <v>178</v>
      </c>
      <c r="K53">
        <v>3</v>
      </c>
      <c r="L53" s="6">
        <f>VLOOKUP(A53,'2021 Base List'!A:L,12,FALSE)</f>
        <v>229.64</v>
      </c>
      <c r="M53">
        <v>4</v>
      </c>
      <c r="N53" s="6">
        <f>VLOOKUP(A53,'2021 Base List'!A:N,14,FALSE)</f>
        <v>239.93249999999995</v>
      </c>
      <c r="O53">
        <v>3</v>
      </c>
    </row>
    <row r="54" spans="1:15" x14ac:dyDescent="0.25">
      <c r="A54" s="10">
        <v>2017090115</v>
      </c>
      <c r="B54" t="s">
        <v>102</v>
      </c>
      <c r="C54" t="s">
        <v>17</v>
      </c>
      <c r="D54" s="9" t="s">
        <v>7</v>
      </c>
      <c r="E54" s="9">
        <v>2009</v>
      </c>
      <c r="F54" s="9" t="str">
        <f>VLOOKUP(E54,'Age Categories'!A:B,2,FALSE)</f>
        <v>U14</v>
      </c>
      <c r="G54" s="9" t="s">
        <v>6</v>
      </c>
      <c r="H54" t="s">
        <v>12</v>
      </c>
      <c r="I54" t="s">
        <v>12</v>
      </c>
      <c r="J54" s="6">
        <v>990</v>
      </c>
      <c r="L54" s="6">
        <v>990</v>
      </c>
      <c r="N54" s="6">
        <v>990</v>
      </c>
    </row>
    <row r="55" spans="1:15" x14ac:dyDescent="0.25">
      <c r="A55" s="10">
        <v>2017090114</v>
      </c>
      <c r="B55" t="s">
        <v>103</v>
      </c>
      <c r="C55" t="s">
        <v>17</v>
      </c>
      <c r="D55" s="9" t="s">
        <v>7</v>
      </c>
      <c r="E55" s="9">
        <v>2007</v>
      </c>
      <c r="F55" s="9" t="str">
        <f>VLOOKUP(E55,'Age Categories'!A:B,2,FALSE)</f>
        <v>U16</v>
      </c>
      <c r="G55" s="9" t="s">
        <v>6</v>
      </c>
      <c r="H55" t="s">
        <v>12</v>
      </c>
      <c r="I55" t="s">
        <v>12</v>
      </c>
      <c r="J55" s="6">
        <f>VLOOKUP(A55,'2021 Base List'!A:J,10,FALSE)</f>
        <v>250.30499999999998</v>
      </c>
      <c r="K55">
        <v>9</v>
      </c>
      <c r="L55" s="6">
        <f>VLOOKUP(A55,'2021 Base List'!A:L,12,FALSE)</f>
        <v>275.47699999999998</v>
      </c>
      <c r="M55">
        <v>8</v>
      </c>
      <c r="N55" s="6">
        <f>VLOOKUP(A55,'2021 Base List'!A:N,14,FALSE)</f>
        <v>257.30749999999995</v>
      </c>
      <c r="O55">
        <v>7</v>
      </c>
    </row>
    <row r="56" spans="1:15" x14ac:dyDescent="0.25">
      <c r="A56" s="10">
        <v>2018060280</v>
      </c>
      <c r="B56" t="s">
        <v>13</v>
      </c>
      <c r="C56" t="s">
        <v>91</v>
      </c>
      <c r="D56" s="9" t="s">
        <v>7</v>
      </c>
      <c r="E56" s="9">
        <v>2009</v>
      </c>
      <c r="F56" s="9" t="str">
        <f>VLOOKUP(E56,'Age Categories'!A:B,2,FALSE)</f>
        <v>U14</v>
      </c>
      <c r="G56" s="9" t="s">
        <v>6</v>
      </c>
      <c r="H56" t="s">
        <v>12</v>
      </c>
      <c r="J56" s="6">
        <v>990</v>
      </c>
      <c r="L56" s="6">
        <v>990</v>
      </c>
      <c r="N56" s="6">
        <v>990</v>
      </c>
    </row>
    <row r="57" spans="1:15" x14ac:dyDescent="0.25">
      <c r="A57" s="10">
        <v>2016062285</v>
      </c>
      <c r="B57" t="s">
        <v>134</v>
      </c>
      <c r="C57" t="s">
        <v>135</v>
      </c>
      <c r="D57" s="9" t="s">
        <v>7</v>
      </c>
      <c r="E57" s="9">
        <v>2005</v>
      </c>
      <c r="F57" s="9" t="str">
        <f>VLOOKUP(E57,'Age Categories'!A:B,2,FALSE)</f>
        <v>U19</v>
      </c>
      <c r="G57" s="9" t="s">
        <v>6</v>
      </c>
      <c r="H57" t="s">
        <v>87</v>
      </c>
      <c r="I57" t="s">
        <v>14</v>
      </c>
      <c r="J57" s="6">
        <f>VLOOKUP(A57,'2021 Base List'!A:J,10,FALSE)</f>
        <v>187.31</v>
      </c>
      <c r="K57">
        <v>4</v>
      </c>
      <c r="L57" s="6">
        <f>VLOOKUP(A57,'2021 Base List'!A:L,12,FALSE)</f>
        <v>138.19</v>
      </c>
      <c r="M57">
        <v>3</v>
      </c>
      <c r="N57" s="6">
        <f>VLOOKUP(A57,'2021 Base List'!A:N,14,FALSE)</f>
        <v>205.71049999999994</v>
      </c>
      <c r="O57">
        <v>4</v>
      </c>
    </row>
    <row r="58" spans="1:15" x14ac:dyDescent="0.25">
      <c r="A58" s="10">
        <v>2017090128</v>
      </c>
      <c r="B58" t="s">
        <v>101</v>
      </c>
      <c r="C58" t="s">
        <v>72</v>
      </c>
      <c r="D58" s="9" t="s">
        <v>5</v>
      </c>
      <c r="E58" s="9">
        <v>2008</v>
      </c>
      <c r="F58" s="9" t="str">
        <f>VLOOKUP(E58,'Age Categories'!A:B,2,FALSE)</f>
        <v>U14</v>
      </c>
      <c r="G58" s="9" t="s">
        <v>6</v>
      </c>
      <c r="H58" t="s">
        <v>18</v>
      </c>
      <c r="I58" t="s">
        <v>19</v>
      </c>
      <c r="J58" s="6">
        <f>VLOOKUP(A58,'2021 Base List'!A:J,10,FALSE)</f>
        <v>236.48499999999999</v>
      </c>
      <c r="K58">
        <v>4</v>
      </c>
      <c r="L58" s="6">
        <f>VLOOKUP(A58,'2021 Base List'!A:L,12,FALSE)</f>
        <v>259.38</v>
      </c>
      <c r="M58">
        <v>3</v>
      </c>
      <c r="N58" s="6">
        <f>VLOOKUP(A58,'2021 Base List'!A:N,14,FALSE)</f>
        <v>268.11812500000013</v>
      </c>
      <c r="O58">
        <v>3</v>
      </c>
    </row>
    <row r="59" spans="1:15" x14ac:dyDescent="0.25">
      <c r="A59" s="10">
        <v>2014072000</v>
      </c>
      <c r="B59" t="s">
        <v>158</v>
      </c>
      <c r="C59" t="s">
        <v>157</v>
      </c>
      <c r="D59" s="9" t="s">
        <v>7</v>
      </c>
      <c r="E59" s="9">
        <v>2009</v>
      </c>
      <c r="F59" s="9" t="str">
        <f>VLOOKUP(E59,'Age Categories'!A:B,2,FALSE)</f>
        <v>U14</v>
      </c>
      <c r="G59" s="9" t="s">
        <v>6</v>
      </c>
      <c r="H59" t="s">
        <v>18</v>
      </c>
      <c r="I59" t="s">
        <v>19</v>
      </c>
      <c r="J59" s="6">
        <v>990</v>
      </c>
      <c r="L59" s="6">
        <v>990</v>
      </c>
      <c r="N59" s="6">
        <v>990</v>
      </c>
    </row>
    <row r="60" spans="1:15" x14ac:dyDescent="0.25">
      <c r="A60" s="10">
        <v>2014072001</v>
      </c>
      <c r="B60" t="s">
        <v>156</v>
      </c>
      <c r="C60" t="s">
        <v>157</v>
      </c>
      <c r="D60" s="9" t="s">
        <v>7</v>
      </c>
      <c r="E60" s="9">
        <v>2007</v>
      </c>
      <c r="F60" s="9" t="str">
        <f>VLOOKUP(E60,'Age Categories'!A:B,2,FALSE)</f>
        <v>U16</v>
      </c>
      <c r="G60" s="9" t="s">
        <v>6</v>
      </c>
      <c r="H60" t="s">
        <v>18</v>
      </c>
      <c r="I60" t="s">
        <v>19</v>
      </c>
      <c r="J60" s="6">
        <f>VLOOKUP(A60,'2021 Base List'!A:J,10,FALSE)</f>
        <v>106.96000000000001</v>
      </c>
      <c r="K60">
        <v>3</v>
      </c>
      <c r="L60" s="6">
        <f>VLOOKUP(A60,'2021 Base List'!A:L,12,FALSE)</f>
        <v>157.16899999999998</v>
      </c>
      <c r="M60">
        <v>4</v>
      </c>
      <c r="N60" s="6">
        <f>VLOOKUP(A60,'2021 Base List'!A:N,14,FALSE)</f>
        <v>110.00249999999997</v>
      </c>
      <c r="O60">
        <v>2</v>
      </c>
    </row>
    <row r="61" spans="1:15" x14ac:dyDescent="0.25">
      <c r="A61" s="10">
        <v>2015062976</v>
      </c>
      <c r="B61" t="s">
        <v>51</v>
      </c>
      <c r="C61" t="s">
        <v>130</v>
      </c>
      <c r="D61" s="9" t="s">
        <v>7</v>
      </c>
      <c r="E61" s="9">
        <v>2007</v>
      </c>
      <c r="F61" s="9" t="str">
        <f>VLOOKUP(E61,'Age Categories'!A:B,2,FALSE)</f>
        <v>U16</v>
      </c>
      <c r="G61" s="9" t="s">
        <v>6</v>
      </c>
      <c r="H61" t="s">
        <v>18</v>
      </c>
      <c r="I61" t="s">
        <v>19</v>
      </c>
      <c r="J61" s="6">
        <f>VLOOKUP(A61,'2021 Base List'!A:J,10,FALSE)</f>
        <v>52.311999999999998</v>
      </c>
      <c r="K61">
        <v>1</v>
      </c>
      <c r="L61" s="6">
        <f>VLOOKUP(A61,'2021 Base List'!A:L,12,FALSE)</f>
        <v>110.273</v>
      </c>
      <c r="M61">
        <v>1</v>
      </c>
      <c r="N61" s="6">
        <f>VLOOKUP(A61,'2021 Base List'!A:N,14,FALSE)</f>
        <v>102.98249999999996</v>
      </c>
      <c r="O61">
        <v>1</v>
      </c>
    </row>
    <row r="62" spans="1:15" x14ac:dyDescent="0.25">
      <c r="A62" s="10">
        <v>2019070924</v>
      </c>
      <c r="B62" t="s">
        <v>61</v>
      </c>
      <c r="C62" t="s">
        <v>60</v>
      </c>
      <c r="D62" s="9" t="s">
        <v>7</v>
      </c>
      <c r="E62" s="9">
        <v>2009</v>
      </c>
      <c r="F62" s="9" t="str">
        <f>VLOOKUP(E62,'Age Categories'!A:B,2,FALSE)</f>
        <v>U14</v>
      </c>
      <c r="G62" s="9" t="s">
        <v>6</v>
      </c>
      <c r="H62" t="s">
        <v>18</v>
      </c>
      <c r="I62" t="s">
        <v>19</v>
      </c>
      <c r="J62" s="6">
        <v>990</v>
      </c>
      <c r="L62" s="6">
        <v>990</v>
      </c>
      <c r="N62" s="6">
        <v>990</v>
      </c>
    </row>
    <row r="63" spans="1:15" x14ac:dyDescent="0.25">
      <c r="A63" s="10">
        <v>201306500</v>
      </c>
      <c r="B63" t="s">
        <v>54</v>
      </c>
      <c r="C63" t="s">
        <v>117</v>
      </c>
      <c r="D63" s="9" t="s">
        <v>5</v>
      </c>
      <c r="E63" s="9">
        <v>2006</v>
      </c>
      <c r="F63" s="9" t="str">
        <f>VLOOKUP(E63,'Age Categories'!A:B,2,FALSE)</f>
        <v>U16</v>
      </c>
      <c r="G63" s="9" t="s">
        <v>6</v>
      </c>
      <c r="H63" t="s">
        <v>118</v>
      </c>
      <c r="I63" t="s">
        <v>12</v>
      </c>
      <c r="J63" s="6">
        <f>VLOOKUP(A63,'2021 Base List'!A:J,10,FALSE)</f>
        <v>99.685000000000002</v>
      </c>
      <c r="K63">
        <v>1</v>
      </c>
      <c r="L63" s="6">
        <f>VLOOKUP(A63,'2021 Base List'!A:L,12,FALSE)</f>
        <v>68.234999999999999</v>
      </c>
      <c r="M63">
        <v>1</v>
      </c>
      <c r="N63" s="6">
        <f>VLOOKUP(A63,'2021 Base List'!A:N,14,FALSE)</f>
        <v>119.45312500000017</v>
      </c>
      <c r="O63">
        <v>1</v>
      </c>
    </row>
    <row r="64" spans="1:15" x14ac:dyDescent="0.25">
      <c r="A64" s="10">
        <v>2019050837</v>
      </c>
      <c r="B64" t="s">
        <v>65</v>
      </c>
      <c r="C64" t="s">
        <v>66</v>
      </c>
      <c r="D64" s="9" t="s">
        <v>7</v>
      </c>
      <c r="E64" s="9">
        <v>2009</v>
      </c>
      <c r="F64" s="9" t="str">
        <f>VLOOKUP(E64,'Age Categories'!A:B,2,FALSE)</f>
        <v>U14</v>
      </c>
      <c r="G64" s="9" t="s">
        <v>6</v>
      </c>
      <c r="H64" t="s">
        <v>21</v>
      </c>
      <c r="I64" t="s">
        <v>15</v>
      </c>
      <c r="J64" s="6">
        <v>990</v>
      </c>
      <c r="L64" s="6">
        <v>990</v>
      </c>
      <c r="N64" s="6">
        <v>990</v>
      </c>
    </row>
    <row r="65" spans="1:14" x14ac:dyDescent="0.25">
      <c r="A65" s="10">
        <v>2020071582</v>
      </c>
      <c r="B65" t="s">
        <v>39</v>
      </c>
      <c r="C65" t="s">
        <v>40</v>
      </c>
      <c r="D65" s="9" t="s">
        <v>5</v>
      </c>
      <c r="E65" s="9">
        <v>2007</v>
      </c>
      <c r="F65" s="9" t="str">
        <f>VLOOKUP(E65,'Age Categories'!A:B,2,FALSE)</f>
        <v>U16</v>
      </c>
      <c r="G65" s="9" t="s">
        <v>6</v>
      </c>
      <c r="I65" t="s">
        <v>14</v>
      </c>
      <c r="J65" s="6">
        <v>990</v>
      </c>
      <c r="L65" s="6">
        <v>990</v>
      </c>
      <c r="N65" s="6">
        <v>990</v>
      </c>
    </row>
  </sheetData>
  <autoFilter ref="A1:O1">
    <sortState xmlns:xlrd2="http://schemas.microsoft.com/office/spreadsheetml/2017/richdata2" ref="A2:O65">
      <sortCondition ref="C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workbookViewId="0">
      <selection activeCell="C87" sqref="C87"/>
    </sheetView>
  </sheetViews>
  <sheetFormatPr defaultRowHeight="15" x14ac:dyDescent="0.25"/>
  <cols>
    <col min="1" max="1" width="14.42578125" style="3" bestFit="1" customWidth="1"/>
    <col min="2" max="2" width="11.7109375" style="4" bestFit="1" customWidth="1"/>
    <col min="3" max="3" width="14.85546875" style="4" bestFit="1" customWidth="1"/>
    <col min="4" max="4" width="9" style="3" bestFit="1" customWidth="1"/>
    <col min="5" max="5" width="6.7109375" style="3" bestFit="1" customWidth="1"/>
    <col min="6" max="6" width="9.85546875" style="3" bestFit="1" customWidth="1"/>
    <col min="7" max="7" width="8.5703125" style="3" bestFit="1" customWidth="1"/>
    <col min="8" max="8" width="30.140625" style="4" bestFit="1" customWidth="1"/>
    <col min="9" max="9" width="24.28515625" style="4" bestFit="1" customWidth="1"/>
    <col min="10" max="10" width="10.85546875" style="3" bestFit="1" customWidth="1"/>
    <col min="11" max="11" width="7.7109375" style="3" bestFit="1" customWidth="1"/>
    <col min="12" max="12" width="11.28515625" style="3" bestFit="1" customWidth="1"/>
    <col min="13" max="13" width="8.140625" style="3" bestFit="1" customWidth="1"/>
    <col min="14" max="14" width="11.28515625" style="3" bestFit="1" customWidth="1"/>
    <col min="15" max="15" width="8.140625" style="3" bestFit="1" customWidth="1"/>
  </cols>
  <sheetData>
    <row r="1" spans="1:15" ht="24.75" x14ac:dyDescent="0.25">
      <c r="A1" s="1" t="s">
        <v>0</v>
      </c>
      <c r="B1" s="2" t="s">
        <v>1</v>
      </c>
      <c r="C1" s="2" t="s">
        <v>189</v>
      </c>
      <c r="D1" s="1" t="s">
        <v>2</v>
      </c>
      <c r="E1" s="2" t="s">
        <v>190</v>
      </c>
      <c r="F1" s="2" t="s">
        <v>191</v>
      </c>
      <c r="G1" s="2" t="s">
        <v>192</v>
      </c>
      <c r="H1" s="2" t="s">
        <v>3</v>
      </c>
      <c r="I1" s="2" t="s">
        <v>4</v>
      </c>
      <c r="J1" s="2" t="s">
        <v>193</v>
      </c>
      <c r="K1" s="2" t="s">
        <v>194</v>
      </c>
      <c r="L1" s="2" t="s">
        <v>195</v>
      </c>
      <c r="M1" s="2" t="s">
        <v>196</v>
      </c>
      <c r="N1" s="2" t="s">
        <v>197</v>
      </c>
      <c r="O1" s="2" t="s">
        <v>198</v>
      </c>
    </row>
    <row r="2" spans="1:15" x14ac:dyDescent="0.25">
      <c r="A2" s="3">
        <v>2016081250</v>
      </c>
      <c r="B2" s="4" t="s">
        <v>48</v>
      </c>
      <c r="C2" s="4" t="s">
        <v>86</v>
      </c>
      <c r="D2" s="3" t="s">
        <v>7</v>
      </c>
      <c r="E2" s="3">
        <v>2006</v>
      </c>
      <c r="F2" s="3" t="s">
        <v>200</v>
      </c>
      <c r="G2" s="3" t="s">
        <v>6</v>
      </c>
      <c r="H2" s="4" t="s">
        <v>18</v>
      </c>
      <c r="I2" s="4" t="s">
        <v>19</v>
      </c>
      <c r="J2" s="5">
        <v>248.71</v>
      </c>
      <c r="K2" s="3">
        <v>11</v>
      </c>
      <c r="L2" s="5">
        <v>309.0575</v>
      </c>
      <c r="M2" s="3">
        <v>13</v>
      </c>
      <c r="N2" s="5">
        <v>293.5745</v>
      </c>
      <c r="O2" s="3">
        <v>12</v>
      </c>
    </row>
    <row r="3" spans="1:15" x14ac:dyDescent="0.25">
      <c r="A3" s="3">
        <v>2018060253</v>
      </c>
      <c r="B3" s="4" t="s">
        <v>34</v>
      </c>
      <c r="C3" s="4" t="s">
        <v>204</v>
      </c>
      <c r="D3" s="3" t="s">
        <v>7</v>
      </c>
      <c r="E3" s="3">
        <v>2005</v>
      </c>
      <c r="F3" s="3" t="s">
        <v>201</v>
      </c>
      <c r="G3" s="3" t="s">
        <v>6</v>
      </c>
      <c r="H3" s="4" t="s">
        <v>18</v>
      </c>
      <c r="I3" s="4" t="s">
        <v>19</v>
      </c>
      <c r="J3" s="5">
        <v>150.875</v>
      </c>
      <c r="K3" s="3">
        <v>10</v>
      </c>
      <c r="L3" s="5">
        <v>173.71700000000001</v>
      </c>
      <c r="M3" s="3">
        <v>12</v>
      </c>
      <c r="N3" s="5">
        <v>210.80749999999995</v>
      </c>
      <c r="O3" s="3">
        <v>12</v>
      </c>
    </row>
    <row r="4" spans="1:15" x14ac:dyDescent="0.25">
      <c r="A4" s="3">
        <v>2018080477</v>
      </c>
      <c r="B4" s="4" t="s">
        <v>79</v>
      </c>
      <c r="C4" s="4" t="s">
        <v>80</v>
      </c>
      <c r="D4" s="3" t="s">
        <v>5</v>
      </c>
      <c r="E4" s="3">
        <v>2006</v>
      </c>
      <c r="F4" s="3" t="s">
        <v>200</v>
      </c>
      <c r="G4" s="3" t="s">
        <v>6</v>
      </c>
      <c r="H4" s="4" t="s">
        <v>18</v>
      </c>
      <c r="I4" s="4" t="s">
        <v>19</v>
      </c>
      <c r="J4" s="5">
        <v>271.57000000000005</v>
      </c>
      <c r="K4" s="3">
        <v>15</v>
      </c>
      <c r="L4" s="5">
        <v>257.62</v>
      </c>
      <c r="M4" s="3">
        <v>13</v>
      </c>
      <c r="N4" s="5">
        <v>264.88312500000012</v>
      </c>
      <c r="O4" s="3">
        <v>12</v>
      </c>
    </row>
    <row r="5" spans="1:15" x14ac:dyDescent="0.25">
      <c r="A5" s="3">
        <v>2017061798</v>
      </c>
      <c r="B5" s="4" t="s">
        <v>30</v>
      </c>
      <c r="C5" s="4" t="s">
        <v>205</v>
      </c>
      <c r="D5" s="3" t="s">
        <v>5</v>
      </c>
      <c r="E5" s="3">
        <v>2008</v>
      </c>
      <c r="F5" s="3" t="s">
        <v>199</v>
      </c>
      <c r="G5" s="3" t="s">
        <v>6</v>
      </c>
      <c r="H5" s="4" t="s">
        <v>18</v>
      </c>
      <c r="I5" s="4" t="s">
        <v>19</v>
      </c>
      <c r="J5" s="5">
        <v>990</v>
      </c>
      <c r="L5" s="5">
        <v>990</v>
      </c>
      <c r="N5" s="5">
        <v>990</v>
      </c>
    </row>
    <row r="6" spans="1:15" x14ac:dyDescent="0.25">
      <c r="A6" s="3">
        <v>2020051495</v>
      </c>
      <c r="B6" s="4" t="s">
        <v>32</v>
      </c>
      <c r="C6" s="4" t="s">
        <v>47</v>
      </c>
      <c r="D6" s="3" t="s">
        <v>5</v>
      </c>
      <c r="E6" s="3">
        <v>2005</v>
      </c>
      <c r="F6" s="3" t="s">
        <v>201</v>
      </c>
      <c r="G6" s="3" t="s">
        <v>6</v>
      </c>
      <c r="H6" s="4" t="s">
        <v>35</v>
      </c>
      <c r="I6" s="4" t="s">
        <v>15</v>
      </c>
      <c r="J6" s="5">
        <v>304.72000000000003</v>
      </c>
      <c r="K6" s="3">
        <v>20</v>
      </c>
      <c r="L6" s="5">
        <v>318.65600000000001</v>
      </c>
      <c r="M6" s="3">
        <v>19</v>
      </c>
      <c r="N6" s="5">
        <v>990</v>
      </c>
    </row>
    <row r="7" spans="1:15" x14ac:dyDescent="0.25">
      <c r="A7" s="3">
        <v>2017090120</v>
      </c>
      <c r="B7" s="4" t="s">
        <v>67</v>
      </c>
      <c r="C7" s="4" t="s">
        <v>70</v>
      </c>
      <c r="D7" s="3" t="s">
        <v>5</v>
      </c>
      <c r="E7" s="3">
        <v>2007</v>
      </c>
      <c r="F7" s="3" t="s">
        <v>200</v>
      </c>
      <c r="G7" s="3" t="s">
        <v>6</v>
      </c>
      <c r="H7" s="4" t="s">
        <v>71</v>
      </c>
      <c r="I7" s="4" t="s">
        <v>41</v>
      </c>
      <c r="J7" s="5">
        <v>249.51500000000001</v>
      </c>
      <c r="K7" s="3">
        <v>13</v>
      </c>
      <c r="L7" s="5">
        <v>309.06799999999998</v>
      </c>
      <c r="M7" s="3">
        <v>17</v>
      </c>
      <c r="N7" s="5">
        <v>444.76512500000018</v>
      </c>
      <c r="O7" s="3">
        <v>16</v>
      </c>
    </row>
    <row r="8" spans="1:15" x14ac:dyDescent="0.25">
      <c r="A8" s="3">
        <v>2020081738</v>
      </c>
      <c r="B8" s="4" t="s">
        <v>38</v>
      </c>
      <c r="C8" s="4" t="s">
        <v>206</v>
      </c>
      <c r="D8" s="3" t="s">
        <v>7</v>
      </c>
      <c r="E8" s="3">
        <v>2008</v>
      </c>
      <c r="F8" s="3" t="s">
        <v>199</v>
      </c>
      <c r="G8" s="3" t="s">
        <v>6</v>
      </c>
      <c r="H8" s="4" t="s">
        <v>18</v>
      </c>
      <c r="J8" s="5">
        <v>227.48</v>
      </c>
      <c r="K8" s="3">
        <v>7</v>
      </c>
      <c r="L8" s="5">
        <v>251.60899999999998</v>
      </c>
      <c r="M8" s="3">
        <v>6</v>
      </c>
      <c r="N8" s="5">
        <v>250.71749999999992</v>
      </c>
      <c r="O8" s="3">
        <v>5</v>
      </c>
    </row>
    <row r="9" spans="1:15" x14ac:dyDescent="0.25">
      <c r="A9" s="3">
        <v>2015073405</v>
      </c>
      <c r="B9" s="4" t="s">
        <v>32</v>
      </c>
      <c r="C9" s="4" t="s">
        <v>207</v>
      </c>
      <c r="D9" s="3" t="s">
        <v>5</v>
      </c>
      <c r="E9" s="3">
        <v>2008</v>
      </c>
      <c r="F9" s="3" t="s">
        <v>199</v>
      </c>
      <c r="G9" s="3" t="s">
        <v>6</v>
      </c>
      <c r="H9" s="4" t="s">
        <v>18</v>
      </c>
      <c r="I9" s="4" t="s">
        <v>19</v>
      </c>
      <c r="J9" s="5">
        <v>350.93200000000002</v>
      </c>
      <c r="K9" s="3">
        <v>10</v>
      </c>
      <c r="L9" s="5">
        <v>237.65999999999997</v>
      </c>
      <c r="M9" s="3">
        <v>6</v>
      </c>
      <c r="N9" s="5">
        <v>421.7011250000001</v>
      </c>
      <c r="O9" s="3">
        <v>12</v>
      </c>
    </row>
    <row r="10" spans="1:15" x14ac:dyDescent="0.25">
      <c r="A10" s="3">
        <v>2017071873</v>
      </c>
      <c r="B10" s="4" t="s">
        <v>105</v>
      </c>
      <c r="C10" s="4" t="s">
        <v>106</v>
      </c>
      <c r="D10" s="3" t="s">
        <v>7</v>
      </c>
      <c r="E10" s="3">
        <v>2008</v>
      </c>
      <c r="F10" s="3" t="s">
        <v>199</v>
      </c>
      <c r="G10" s="3" t="s">
        <v>6</v>
      </c>
      <c r="H10" s="4" t="s">
        <v>12</v>
      </c>
      <c r="I10" s="4" t="s">
        <v>12</v>
      </c>
      <c r="J10" s="5">
        <v>223.625</v>
      </c>
      <c r="K10" s="3">
        <v>6</v>
      </c>
      <c r="L10" s="5">
        <v>175.95499999999998</v>
      </c>
      <c r="M10" s="3">
        <v>3</v>
      </c>
      <c r="N10" s="5">
        <v>990</v>
      </c>
    </row>
    <row r="11" spans="1:15" x14ac:dyDescent="0.25">
      <c r="A11" s="3">
        <v>2016093903</v>
      </c>
      <c r="B11" s="4" t="s">
        <v>115</v>
      </c>
      <c r="C11" s="4" t="s">
        <v>116</v>
      </c>
      <c r="D11" s="3" t="s">
        <v>7</v>
      </c>
      <c r="E11" s="3">
        <v>2007</v>
      </c>
      <c r="F11" s="3" t="s">
        <v>200</v>
      </c>
      <c r="G11" s="3" t="s">
        <v>6</v>
      </c>
      <c r="H11" s="4" t="s">
        <v>35</v>
      </c>
      <c r="I11" s="4" t="s">
        <v>15</v>
      </c>
      <c r="J11" s="5">
        <v>184.57</v>
      </c>
      <c r="K11" s="3">
        <v>7</v>
      </c>
      <c r="L11" s="5">
        <v>175.82499999999999</v>
      </c>
      <c r="M11" s="3">
        <v>6</v>
      </c>
      <c r="N11" s="5">
        <v>174.38249999999996</v>
      </c>
      <c r="O11" s="3">
        <v>6</v>
      </c>
    </row>
    <row r="12" spans="1:15" x14ac:dyDescent="0.25">
      <c r="A12" s="3">
        <v>2016093902</v>
      </c>
      <c r="B12" s="4" t="s">
        <v>62</v>
      </c>
      <c r="C12" s="4" t="s">
        <v>116</v>
      </c>
      <c r="D12" s="3" t="s">
        <v>7</v>
      </c>
      <c r="E12" s="3">
        <v>2005</v>
      </c>
      <c r="F12" s="3" t="s">
        <v>201</v>
      </c>
      <c r="G12" s="3" t="s">
        <v>6</v>
      </c>
      <c r="H12" s="4" t="s">
        <v>35</v>
      </c>
      <c r="I12" s="4" t="s">
        <v>15</v>
      </c>
      <c r="J12" s="5">
        <v>606.68050000000005</v>
      </c>
      <c r="K12" s="3">
        <v>21</v>
      </c>
      <c r="L12" s="5">
        <v>454.57249999999999</v>
      </c>
      <c r="M12" s="3">
        <v>20</v>
      </c>
      <c r="N12" s="5">
        <v>990</v>
      </c>
    </row>
    <row r="13" spans="1:15" x14ac:dyDescent="0.25">
      <c r="A13" s="3">
        <v>2020071621</v>
      </c>
      <c r="B13" s="4" t="s">
        <v>20</v>
      </c>
      <c r="C13" s="4" t="s">
        <v>16</v>
      </c>
      <c r="D13" s="3" t="s">
        <v>5</v>
      </c>
      <c r="E13" s="3">
        <v>2006</v>
      </c>
      <c r="F13" s="3" t="s">
        <v>200</v>
      </c>
      <c r="G13" s="3" t="s">
        <v>6</v>
      </c>
      <c r="H13" s="4" t="s">
        <v>18</v>
      </c>
      <c r="I13" s="4" t="s">
        <v>19</v>
      </c>
      <c r="J13" s="5">
        <v>261.20500000000004</v>
      </c>
      <c r="K13" s="3">
        <v>14</v>
      </c>
      <c r="L13" s="5">
        <v>295.09500000000003</v>
      </c>
      <c r="M13" s="3">
        <v>16</v>
      </c>
      <c r="N13" s="5">
        <v>990</v>
      </c>
    </row>
    <row r="14" spans="1:15" x14ac:dyDescent="0.25">
      <c r="A14" s="3">
        <v>2016062272</v>
      </c>
      <c r="B14" s="4" t="s">
        <v>208</v>
      </c>
      <c r="C14" s="4" t="s">
        <v>68</v>
      </c>
      <c r="D14" s="3" t="s">
        <v>7</v>
      </c>
      <c r="E14" s="3">
        <v>2006</v>
      </c>
      <c r="F14" s="3" t="s">
        <v>200</v>
      </c>
      <c r="G14" s="3" t="s">
        <v>6</v>
      </c>
      <c r="H14" s="4" t="s">
        <v>12</v>
      </c>
      <c r="I14" s="4" t="s">
        <v>12</v>
      </c>
      <c r="J14" s="5">
        <v>369.29500000000007</v>
      </c>
      <c r="K14" s="3">
        <v>15</v>
      </c>
      <c r="L14" s="5">
        <v>239.39000000000004</v>
      </c>
      <c r="M14" s="3">
        <v>10</v>
      </c>
      <c r="N14" s="5">
        <v>469.6925</v>
      </c>
      <c r="O14" s="3">
        <v>16</v>
      </c>
    </row>
    <row r="15" spans="1:15" x14ac:dyDescent="0.25">
      <c r="A15" s="3">
        <v>2015083495</v>
      </c>
      <c r="B15" s="4" t="s">
        <v>187</v>
      </c>
      <c r="C15" s="4" t="s">
        <v>68</v>
      </c>
      <c r="D15" s="3" t="s">
        <v>5</v>
      </c>
      <c r="E15" s="3">
        <v>2008</v>
      </c>
      <c r="F15" s="3" t="s">
        <v>199</v>
      </c>
      <c r="G15" s="3" t="s">
        <v>6</v>
      </c>
      <c r="H15" s="4" t="s">
        <v>12</v>
      </c>
      <c r="I15" s="4" t="s">
        <v>12</v>
      </c>
      <c r="J15" s="5">
        <v>186.435</v>
      </c>
      <c r="K15" s="3">
        <v>4</v>
      </c>
      <c r="L15" s="5">
        <v>178.26999999999998</v>
      </c>
      <c r="M15" s="3">
        <v>4</v>
      </c>
      <c r="N15" s="5">
        <v>245.25312500000013</v>
      </c>
      <c r="O15" s="3">
        <v>6</v>
      </c>
    </row>
    <row r="16" spans="1:15" x14ac:dyDescent="0.25">
      <c r="A16" s="3">
        <v>2016061161</v>
      </c>
      <c r="B16" s="4" t="s">
        <v>131</v>
      </c>
      <c r="C16" s="4" t="s">
        <v>68</v>
      </c>
      <c r="D16" s="3" t="s">
        <v>5</v>
      </c>
      <c r="E16" s="3">
        <v>2008</v>
      </c>
      <c r="F16" s="3" t="s">
        <v>199</v>
      </c>
      <c r="G16" s="3" t="s">
        <v>6</v>
      </c>
      <c r="H16" s="4" t="s">
        <v>21</v>
      </c>
      <c r="I16" s="4" t="s">
        <v>15</v>
      </c>
      <c r="J16" s="5">
        <v>448.59500000000003</v>
      </c>
      <c r="K16" s="3">
        <v>11</v>
      </c>
      <c r="L16" s="5">
        <v>990</v>
      </c>
      <c r="N16" s="5">
        <v>420.81312500000013</v>
      </c>
      <c r="O16" s="3">
        <v>11</v>
      </c>
    </row>
    <row r="17" spans="1:15" x14ac:dyDescent="0.25">
      <c r="A17" s="3">
        <v>2017033960</v>
      </c>
      <c r="B17" s="4" t="s">
        <v>209</v>
      </c>
      <c r="C17" s="4" t="s">
        <v>210</v>
      </c>
      <c r="D17" s="3" t="s">
        <v>7</v>
      </c>
      <c r="E17" s="3">
        <v>2008</v>
      </c>
      <c r="F17" s="3" t="s">
        <v>199</v>
      </c>
      <c r="G17" s="3" t="s">
        <v>6</v>
      </c>
      <c r="H17" s="4" t="s">
        <v>21</v>
      </c>
      <c r="I17" s="4" t="s">
        <v>15</v>
      </c>
      <c r="J17" s="5">
        <v>203.405</v>
      </c>
      <c r="K17" s="3">
        <v>5</v>
      </c>
      <c r="L17" s="5">
        <v>325.58999999999997</v>
      </c>
      <c r="M17" s="3">
        <v>8</v>
      </c>
      <c r="N17" s="5">
        <v>396.47449999999998</v>
      </c>
      <c r="O17" s="3">
        <v>7</v>
      </c>
    </row>
    <row r="18" spans="1:15" x14ac:dyDescent="0.25">
      <c r="A18" s="3">
        <v>2015093555</v>
      </c>
      <c r="B18" s="4" t="s">
        <v>74</v>
      </c>
      <c r="C18" s="4" t="s">
        <v>211</v>
      </c>
      <c r="D18" s="3" t="s">
        <v>7</v>
      </c>
      <c r="E18" s="3">
        <v>2006</v>
      </c>
      <c r="F18" s="3" t="s">
        <v>200</v>
      </c>
      <c r="G18" s="3" t="s">
        <v>6</v>
      </c>
      <c r="H18" s="4" t="s">
        <v>21</v>
      </c>
      <c r="I18" s="4" t="s">
        <v>15</v>
      </c>
      <c r="J18" s="5">
        <v>190.30499999999998</v>
      </c>
      <c r="K18" s="3">
        <v>8</v>
      </c>
      <c r="L18" s="5">
        <v>355.661</v>
      </c>
      <c r="M18" s="3">
        <v>16</v>
      </c>
      <c r="N18" s="5">
        <v>227.50749999999999</v>
      </c>
      <c r="O18" s="3">
        <v>8</v>
      </c>
    </row>
    <row r="19" spans="1:15" x14ac:dyDescent="0.25">
      <c r="A19" s="3">
        <v>2018060249</v>
      </c>
      <c r="B19" s="4" t="s">
        <v>96</v>
      </c>
      <c r="C19" s="4" t="s">
        <v>95</v>
      </c>
      <c r="D19" s="3" t="s">
        <v>5</v>
      </c>
      <c r="E19" s="3">
        <v>2007</v>
      </c>
      <c r="F19" s="3" t="s">
        <v>200</v>
      </c>
      <c r="G19" s="3" t="s">
        <v>6</v>
      </c>
      <c r="H19" s="4" t="s">
        <v>21</v>
      </c>
      <c r="I19" s="4" t="s">
        <v>15</v>
      </c>
      <c r="J19" s="5">
        <v>305.88</v>
      </c>
      <c r="K19" s="3">
        <v>17</v>
      </c>
      <c r="L19" s="5">
        <v>990</v>
      </c>
      <c r="N19" s="5">
        <v>377.08812500000016</v>
      </c>
      <c r="O19" s="3">
        <v>15</v>
      </c>
    </row>
    <row r="20" spans="1:15" x14ac:dyDescent="0.25">
      <c r="A20" s="3">
        <v>201307905</v>
      </c>
      <c r="B20" s="4" t="s">
        <v>173</v>
      </c>
      <c r="C20" s="4" t="s">
        <v>174</v>
      </c>
      <c r="D20" s="3" t="s">
        <v>7</v>
      </c>
      <c r="E20" s="3">
        <v>2002</v>
      </c>
      <c r="F20" s="3" t="s">
        <v>202</v>
      </c>
      <c r="G20" s="3" t="s">
        <v>6</v>
      </c>
      <c r="H20" s="4" t="s">
        <v>12</v>
      </c>
      <c r="I20" s="4" t="s">
        <v>42</v>
      </c>
      <c r="J20" s="5">
        <v>420.2556249999999</v>
      </c>
      <c r="K20" s="3">
        <v>2</v>
      </c>
      <c r="L20" s="5">
        <v>303.325625</v>
      </c>
      <c r="M20" s="3">
        <v>2</v>
      </c>
      <c r="N20" s="5">
        <v>643.88749999999982</v>
      </c>
      <c r="O20" s="3">
        <v>2</v>
      </c>
    </row>
    <row r="21" spans="1:15" x14ac:dyDescent="0.25">
      <c r="A21" s="3">
        <v>201307906</v>
      </c>
      <c r="B21" s="4" t="s">
        <v>28</v>
      </c>
      <c r="C21" s="4" t="s">
        <v>174</v>
      </c>
      <c r="D21" s="3" t="s">
        <v>5</v>
      </c>
      <c r="E21" s="3">
        <v>2005</v>
      </c>
      <c r="F21" s="3" t="s">
        <v>201</v>
      </c>
      <c r="G21" s="3" t="s">
        <v>6</v>
      </c>
      <c r="H21" s="4" t="s">
        <v>12</v>
      </c>
      <c r="I21" s="4" t="s">
        <v>12</v>
      </c>
      <c r="J21" s="5">
        <v>268.94124999999997</v>
      </c>
      <c r="K21" s="3">
        <v>19</v>
      </c>
      <c r="L21" s="5">
        <v>351.65749999999997</v>
      </c>
      <c r="M21" s="3">
        <v>21</v>
      </c>
      <c r="N21" s="5">
        <v>452.08062500000023</v>
      </c>
      <c r="O21" s="3">
        <v>18</v>
      </c>
    </row>
    <row r="22" spans="1:15" x14ac:dyDescent="0.25">
      <c r="A22" s="3">
        <v>2017090145</v>
      </c>
      <c r="B22" s="4" t="s">
        <v>99</v>
      </c>
      <c r="C22" s="4" t="s">
        <v>90</v>
      </c>
      <c r="D22" s="3" t="s">
        <v>7</v>
      </c>
      <c r="E22" s="3">
        <v>2007</v>
      </c>
      <c r="F22" s="3" t="s">
        <v>200</v>
      </c>
      <c r="G22" s="3" t="s">
        <v>6</v>
      </c>
      <c r="H22" s="4" t="s">
        <v>87</v>
      </c>
      <c r="I22" s="4" t="s">
        <v>12</v>
      </c>
      <c r="J22" s="5">
        <v>218.04</v>
      </c>
      <c r="K22" s="3">
        <v>9</v>
      </c>
      <c r="L22" s="5">
        <v>205.25</v>
      </c>
      <c r="M22" s="3">
        <v>9</v>
      </c>
      <c r="N22" s="5">
        <v>245.00749999999999</v>
      </c>
      <c r="O22" s="3">
        <v>9</v>
      </c>
    </row>
    <row r="23" spans="1:15" x14ac:dyDescent="0.25">
      <c r="A23" s="3">
        <v>2017090130</v>
      </c>
      <c r="B23" s="4" t="s">
        <v>100</v>
      </c>
      <c r="C23" s="4" t="s">
        <v>90</v>
      </c>
      <c r="D23" s="3" t="s">
        <v>5</v>
      </c>
      <c r="E23" s="3">
        <v>2005</v>
      </c>
      <c r="F23" s="3" t="s">
        <v>201</v>
      </c>
      <c r="G23" s="3" t="s">
        <v>6</v>
      </c>
      <c r="H23" s="4" t="s">
        <v>87</v>
      </c>
      <c r="I23" s="4" t="s">
        <v>12</v>
      </c>
      <c r="J23" s="5">
        <v>179.47</v>
      </c>
      <c r="K23" s="3">
        <v>15</v>
      </c>
      <c r="L23" s="5">
        <v>221.98399999999998</v>
      </c>
      <c r="M23" s="3">
        <v>16</v>
      </c>
      <c r="N23" s="5">
        <v>211.11812500000013</v>
      </c>
      <c r="O23" s="3">
        <v>14</v>
      </c>
    </row>
    <row r="24" spans="1:15" x14ac:dyDescent="0.25">
      <c r="A24" s="3">
        <v>2014061805</v>
      </c>
      <c r="B24" s="4" t="s">
        <v>163</v>
      </c>
      <c r="C24" s="4" t="s">
        <v>164</v>
      </c>
      <c r="D24" s="3" t="s">
        <v>7</v>
      </c>
      <c r="E24" s="3">
        <v>2008</v>
      </c>
      <c r="F24" s="3" t="s">
        <v>199</v>
      </c>
      <c r="G24" s="3" t="s">
        <v>6</v>
      </c>
      <c r="H24" s="4" t="s">
        <v>18</v>
      </c>
      <c r="I24" s="4" t="s">
        <v>19</v>
      </c>
      <c r="J24" s="5">
        <v>990</v>
      </c>
      <c r="L24" s="5">
        <v>990</v>
      </c>
      <c r="N24" s="5">
        <v>990</v>
      </c>
    </row>
    <row r="25" spans="1:15" x14ac:dyDescent="0.25">
      <c r="A25" s="3">
        <v>2014061806</v>
      </c>
      <c r="B25" s="4" t="s">
        <v>212</v>
      </c>
      <c r="C25" s="4" t="s">
        <v>164</v>
      </c>
      <c r="D25" s="3" t="s">
        <v>7</v>
      </c>
      <c r="E25" s="3">
        <v>2005</v>
      </c>
      <c r="F25" s="3" t="s">
        <v>201</v>
      </c>
      <c r="G25" s="3" t="s">
        <v>6</v>
      </c>
      <c r="H25" s="4" t="s">
        <v>18</v>
      </c>
      <c r="I25" s="4" t="s">
        <v>19</v>
      </c>
      <c r="J25" s="5">
        <v>282.89499999999998</v>
      </c>
      <c r="K25" s="3">
        <v>18</v>
      </c>
      <c r="L25" s="5">
        <v>272.90749999999997</v>
      </c>
      <c r="M25" s="3">
        <v>17</v>
      </c>
      <c r="N25" s="5">
        <v>990</v>
      </c>
    </row>
    <row r="26" spans="1:15" x14ac:dyDescent="0.25">
      <c r="A26" s="3">
        <v>2014102669</v>
      </c>
      <c r="B26" s="4" t="s">
        <v>213</v>
      </c>
      <c r="C26" s="4" t="s">
        <v>10</v>
      </c>
      <c r="D26" s="3" t="s">
        <v>5</v>
      </c>
      <c r="E26" s="3">
        <v>2006</v>
      </c>
      <c r="F26" s="3" t="s">
        <v>200</v>
      </c>
      <c r="G26" s="3" t="s">
        <v>6</v>
      </c>
      <c r="H26" s="4" t="s">
        <v>21</v>
      </c>
      <c r="I26" s="4" t="s">
        <v>15</v>
      </c>
      <c r="J26" s="5">
        <v>147.16</v>
      </c>
      <c r="K26" s="3">
        <v>7</v>
      </c>
      <c r="L26" s="5">
        <v>80.594999999999999</v>
      </c>
      <c r="M26" s="3">
        <v>3</v>
      </c>
      <c r="N26" s="5">
        <v>155.67312500000014</v>
      </c>
      <c r="O26" s="3">
        <v>4</v>
      </c>
    </row>
    <row r="27" spans="1:15" x14ac:dyDescent="0.25">
      <c r="A27" s="3">
        <v>2014071995</v>
      </c>
      <c r="B27" s="4" t="s">
        <v>159</v>
      </c>
      <c r="C27" s="4" t="s">
        <v>73</v>
      </c>
      <c r="D27" s="3" t="s">
        <v>5</v>
      </c>
      <c r="E27" s="3">
        <v>2006</v>
      </c>
      <c r="F27" s="3" t="s">
        <v>200</v>
      </c>
      <c r="G27" s="3" t="s">
        <v>6</v>
      </c>
      <c r="H27" s="4" t="s">
        <v>18</v>
      </c>
      <c r="J27" s="5">
        <v>232.17500000000004</v>
      </c>
      <c r="K27" s="3">
        <v>12</v>
      </c>
      <c r="L27" s="5">
        <v>262.76</v>
      </c>
      <c r="M27" s="3">
        <v>14</v>
      </c>
      <c r="N27" s="5">
        <v>251.32312500000018</v>
      </c>
      <c r="O27" s="3">
        <v>10</v>
      </c>
    </row>
    <row r="28" spans="1:15" x14ac:dyDescent="0.25">
      <c r="A28" s="3">
        <v>2014071989</v>
      </c>
      <c r="B28" s="4" t="s">
        <v>88</v>
      </c>
      <c r="C28" s="4" t="s">
        <v>214</v>
      </c>
      <c r="D28" s="3" t="s">
        <v>7</v>
      </c>
      <c r="E28" s="3">
        <v>2005</v>
      </c>
      <c r="F28" s="3" t="s">
        <v>201</v>
      </c>
      <c r="G28" s="3" t="s">
        <v>6</v>
      </c>
      <c r="H28" s="4" t="s">
        <v>18</v>
      </c>
      <c r="I28" s="4" t="s">
        <v>19</v>
      </c>
      <c r="J28" s="5">
        <v>74.025000000000006</v>
      </c>
      <c r="K28" s="3">
        <v>2</v>
      </c>
      <c r="L28" s="5">
        <v>83.272999999999996</v>
      </c>
      <c r="M28" s="3">
        <v>4</v>
      </c>
      <c r="N28" s="5">
        <v>140.52649999999994</v>
      </c>
      <c r="O28" s="3">
        <v>10</v>
      </c>
    </row>
    <row r="29" spans="1:15" x14ac:dyDescent="0.25">
      <c r="A29" s="3">
        <v>2014071988</v>
      </c>
      <c r="B29" s="4" t="s">
        <v>140</v>
      </c>
      <c r="C29" s="4" t="s">
        <v>214</v>
      </c>
      <c r="D29" s="3" t="s">
        <v>5</v>
      </c>
      <c r="E29" s="3">
        <v>2003</v>
      </c>
      <c r="F29" s="3" t="s">
        <v>201</v>
      </c>
      <c r="G29" s="3" t="s">
        <v>6</v>
      </c>
      <c r="H29" s="4" t="s">
        <v>18</v>
      </c>
      <c r="I29" s="4" t="s">
        <v>19</v>
      </c>
      <c r="J29" s="5">
        <v>990</v>
      </c>
      <c r="L29" s="5">
        <v>990</v>
      </c>
      <c r="N29" s="5">
        <v>990</v>
      </c>
    </row>
    <row r="30" spans="1:15" x14ac:dyDescent="0.25">
      <c r="A30" s="3">
        <v>2015073168</v>
      </c>
      <c r="B30" s="4" t="s">
        <v>154</v>
      </c>
      <c r="C30" s="4" t="s">
        <v>155</v>
      </c>
      <c r="D30" s="3" t="s">
        <v>7</v>
      </c>
      <c r="E30" s="3">
        <v>2004</v>
      </c>
      <c r="F30" s="3" t="s">
        <v>201</v>
      </c>
      <c r="G30" s="3" t="s">
        <v>6</v>
      </c>
      <c r="H30" s="4" t="s">
        <v>12</v>
      </c>
      <c r="I30" s="4" t="s">
        <v>42</v>
      </c>
      <c r="J30" s="5">
        <v>94.322500000000019</v>
      </c>
      <c r="K30" s="3">
        <v>6</v>
      </c>
      <c r="L30" s="5">
        <v>57.019999999999996</v>
      </c>
      <c r="M30" s="3">
        <v>2</v>
      </c>
      <c r="N30" s="5">
        <v>88.534999999999997</v>
      </c>
      <c r="O30" s="3">
        <v>3</v>
      </c>
    </row>
    <row r="31" spans="1:15" x14ac:dyDescent="0.25">
      <c r="A31" s="3">
        <v>201306273</v>
      </c>
      <c r="B31" s="4" t="s">
        <v>215</v>
      </c>
      <c r="C31" s="4" t="s">
        <v>216</v>
      </c>
      <c r="D31" s="3" t="s">
        <v>7</v>
      </c>
      <c r="E31" s="3">
        <v>2005</v>
      </c>
      <c r="F31" s="3" t="s">
        <v>201</v>
      </c>
      <c r="G31" s="3" t="s">
        <v>6</v>
      </c>
      <c r="H31" s="4" t="s">
        <v>12</v>
      </c>
      <c r="I31" s="4" t="s">
        <v>12</v>
      </c>
      <c r="J31" s="5">
        <v>232.53</v>
      </c>
      <c r="K31" s="3">
        <v>17</v>
      </c>
      <c r="L31" s="5">
        <v>210.97499999999999</v>
      </c>
      <c r="M31" s="3">
        <v>16</v>
      </c>
      <c r="N31" s="5">
        <v>244.23049999999995</v>
      </c>
      <c r="O31" s="3">
        <v>15</v>
      </c>
    </row>
    <row r="32" spans="1:15" x14ac:dyDescent="0.25">
      <c r="A32" s="3">
        <v>201306272</v>
      </c>
      <c r="B32" s="4" t="s">
        <v>217</v>
      </c>
      <c r="C32" s="4" t="s">
        <v>216</v>
      </c>
      <c r="D32" s="3" t="s">
        <v>5</v>
      </c>
      <c r="E32" s="3">
        <v>2005</v>
      </c>
      <c r="F32" s="3" t="s">
        <v>201</v>
      </c>
      <c r="G32" s="3" t="s">
        <v>6</v>
      </c>
      <c r="H32" s="4" t="s">
        <v>12</v>
      </c>
      <c r="I32" s="4" t="s">
        <v>12</v>
      </c>
      <c r="J32" s="5">
        <v>233.99500000000003</v>
      </c>
      <c r="K32" s="3">
        <v>18</v>
      </c>
      <c r="L32" s="5">
        <v>131.59</v>
      </c>
      <c r="M32" s="3">
        <v>12</v>
      </c>
      <c r="N32" s="5">
        <v>254.84112500000015</v>
      </c>
      <c r="O32" s="3">
        <v>17</v>
      </c>
    </row>
    <row r="33" spans="1:15" x14ac:dyDescent="0.25">
      <c r="A33" s="3">
        <v>2020051493</v>
      </c>
      <c r="B33" s="4" t="s">
        <v>218</v>
      </c>
      <c r="C33" s="4" t="s">
        <v>219</v>
      </c>
      <c r="D33" s="3" t="s">
        <v>7</v>
      </c>
      <c r="E33" s="3">
        <v>2007</v>
      </c>
      <c r="F33" s="3" t="s">
        <v>200</v>
      </c>
      <c r="G33" s="3" t="s">
        <v>11</v>
      </c>
      <c r="H33" s="4" t="s">
        <v>18</v>
      </c>
      <c r="J33" s="5">
        <v>990</v>
      </c>
      <c r="L33" s="5">
        <v>990</v>
      </c>
      <c r="N33" s="5">
        <v>990</v>
      </c>
    </row>
    <row r="34" spans="1:15" x14ac:dyDescent="0.25">
      <c r="A34" s="3">
        <v>2016071158</v>
      </c>
      <c r="B34" s="4" t="s">
        <v>77</v>
      </c>
      <c r="C34" s="4" t="s">
        <v>128</v>
      </c>
      <c r="D34" s="3" t="s">
        <v>7</v>
      </c>
      <c r="E34" s="3">
        <v>2006</v>
      </c>
      <c r="F34" s="3" t="s">
        <v>200</v>
      </c>
      <c r="G34" s="3" t="s">
        <v>6</v>
      </c>
      <c r="H34" s="4" t="s">
        <v>71</v>
      </c>
      <c r="I34" s="4" t="s">
        <v>19</v>
      </c>
      <c r="J34" s="5">
        <v>92.734999999999999</v>
      </c>
      <c r="K34" s="3">
        <v>2</v>
      </c>
      <c r="L34" s="5">
        <v>112.79300000000001</v>
      </c>
      <c r="M34" s="3">
        <v>2</v>
      </c>
      <c r="N34" s="5">
        <v>113.50249999999994</v>
      </c>
      <c r="O34" s="3">
        <v>3</v>
      </c>
    </row>
    <row r="35" spans="1:15" x14ac:dyDescent="0.25">
      <c r="A35" s="3">
        <v>2018070335</v>
      </c>
      <c r="B35" s="4" t="s">
        <v>89</v>
      </c>
      <c r="C35" s="4" t="s">
        <v>64</v>
      </c>
      <c r="D35" s="3" t="s">
        <v>7</v>
      </c>
      <c r="E35" s="3">
        <v>2008</v>
      </c>
      <c r="F35" s="3" t="s">
        <v>199</v>
      </c>
      <c r="G35" s="3" t="s">
        <v>6</v>
      </c>
      <c r="H35" s="4" t="s">
        <v>21</v>
      </c>
      <c r="I35" s="4" t="s">
        <v>15</v>
      </c>
      <c r="J35" s="5">
        <v>373.48500000000001</v>
      </c>
      <c r="K35" s="3">
        <v>13</v>
      </c>
      <c r="L35" s="5">
        <v>467.07</v>
      </c>
      <c r="M35" s="3">
        <v>11</v>
      </c>
      <c r="N35" s="5">
        <v>732.25849999999991</v>
      </c>
      <c r="O35" s="3">
        <v>10</v>
      </c>
    </row>
    <row r="36" spans="1:15" x14ac:dyDescent="0.25">
      <c r="A36" s="3">
        <v>1019060858</v>
      </c>
      <c r="B36" s="4" t="s">
        <v>63</v>
      </c>
      <c r="C36" s="4" t="s">
        <v>64</v>
      </c>
      <c r="D36" s="3" t="s">
        <v>7</v>
      </c>
      <c r="E36" s="3">
        <v>2007</v>
      </c>
      <c r="F36" s="3" t="s">
        <v>200</v>
      </c>
      <c r="G36" s="3" t="s">
        <v>6</v>
      </c>
      <c r="H36" s="4" t="s">
        <v>21</v>
      </c>
      <c r="I36" s="4" t="s">
        <v>15</v>
      </c>
      <c r="J36" s="5">
        <v>295.14</v>
      </c>
      <c r="K36" s="3">
        <v>13</v>
      </c>
      <c r="L36" s="5">
        <v>336.84999999999997</v>
      </c>
      <c r="M36" s="3">
        <v>14</v>
      </c>
      <c r="N36" s="5">
        <v>271.13249999999999</v>
      </c>
      <c r="O36" s="3">
        <v>11</v>
      </c>
    </row>
    <row r="37" spans="1:15" x14ac:dyDescent="0.25">
      <c r="A37" s="3">
        <v>2017080065</v>
      </c>
      <c r="B37" s="4" t="s">
        <v>27</v>
      </c>
      <c r="C37" s="4" t="s">
        <v>37</v>
      </c>
      <c r="D37" s="3" t="s">
        <v>5</v>
      </c>
      <c r="E37" s="3">
        <v>2005</v>
      </c>
      <c r="F37" s="3" t="s">
        <v>201</v>
      </c>
      <c r="G37" s="3" t="s">
        <v>6</v>
      </c>
      <c r="H37" s="4" t="s">
        <v>18</v>
      </c>
      <c r="I37" s="4" t="s">
        <v>19</v>
      </c>
      <c r="J37" s="5">
        <v>123.245</v>
      </c>
      <c r="K37" s="3">
        <v>10</v>
      </c>
      <c r="L37" s="5">
        <v>132.29600000000002</v>
      </c>
      <c r="M37" s="3">
        <v>14</v>
      </c>
      <c r="N37" s="5">
        <v>208.80312500000014</v>
      </c>
      <c r="O37" s="3">
        <v>13</v>
      </c>
    </row>
    <row r="38" spans="1:15" x14ac:dyDescent="0.25">
      <c r="A38" s="3">
        <v>2017071836</v>
      </c>
      <c r="B38" s="4" t="s">
        <v>31</v>
      </c>
      <c r="C38" s="4" t="s">
        <v>83</v>
      </c>
      <c r="D38" s="3" t="s">
        <v>5</v>
      </c>
      <c r="E38" s="3">
        <v>2008</v>
      </c>
      <c r="F38" s="3" t="s">
        <v>199</v>
      </c>
      <c r="G38" s="3" t="s">
        <v>6</v>
      </c>
      <c r="H38" s="4" t="s">
        <v>71</v>
      </c>
      <c r="I38" s="4" t="s">
        <v>41</v>
      </c>
      <c r="J38" s="5">
        <v>297.02</v>
      </c>
      <c r="K38" s="3">
        <v>7</v>
      </c>
      <c r="L38" s="5">
        <v>320.75599999999997</v>
      </c>
      <c r="M38" s="3">
        <v>8</v>
      </c>
      <c r="N38" s="5">
        <v>396.34512500000011</v>
      </c>
      <c r="O38" s="3">
        <v>10</v>
      </c>
    </row>
    <row r="39" spans="1:15" x14ac:dyDescent="0.25">
      <c r="A39" s="3">
        <v>201306324</v>
      </c>
      <c r="B39" s="4" t="s">
        <v>22</v>
      </c>
      <c r="C39" s="4" t="s">
        <v>186</v>
      </c>
      <c r="D39" s="3" t="s">
        <v>5</v>
      </c>
      <c r="E39" s="3">
        <v>2003</v>
      </c>
      <c r="F39" s="3" t="s">
        <v>201</v>
      </c>
      <c r="G39" s="3" t="s">
        <v>6</v>
      </c>
      <c r="H39" s="4" t="s">
        <v>18</v>
      </c>
      <c r="J39" s="5">
        <v>112.03749999999999</v>
      </c>
      <c r="K39" s="3">
        <v>9</v>
      </c>
      <c r="L39" s="5">
        <v>70.79000000000002</v>
      </c>
      <c r="M39" s="3">
        <v>4</v>
      </c>
      <c r="N39" s="5">
        <v>50</v>
      </c>
      <c r="O39" s="3">
        <v>1</v>
      </c>
    </row>
    <row r="40" spans="1:15" x14ac:dyDescent="0.25">
      <c r="A40" s="3">
        <v>2014061778</v>
      </c>
      <c r="B40" s="4" t="s">
        <v>25</v>
      </c>
      <c r="C40" s="4" t="s">
        <v>220</v>
      </c>
      <c r="D40" s="3" t="s">
        <v>5</v>
      </c>
      <c r="E40" s="3">
        <v>2004</v>
      </c>
      <c r="F40" s="3" t="s">
        <v>201</v>
      </c>
      <c r="G40" s="3" t="s">
        <v>6</v>
      </c>
      <c r="H40" s="4" t="s">
        <v>12</v>
      </c>
      <c r="I40" s="4" t="s">
        <v>42</v>
      </c>
      <c r="J40" s="5">
        <v>93.82</v>
      </c>
      <c r="K40" s="3">
        <v>7</v>
      </c>
      <c r="L40" s="5">
        <v>108.19250000000002</v>
      </c>
      <c r="M40" s="3">
        <v>9</v>
      </c>
      <c r="N40" s="5">
        <v>164.73312500000014</v>
      </c>
      <c r="O40" s="3">
        <v>10</v>
      </c>
    </row>
    <row r="41" spans="1:15" x14ac:dyDescent="0.25">
      <c r="A41" s="3">
        <v>2019050822</v>
      </c>
      <c r="B41" s="4" t="s">
        <v>67</v>
      </c>
      <c r="C41" s="4" t="s">
        <v>56</v>
      </c>
      <c r="D41" s="3" t="s">
        <v>5</v>
      </c>
      <c r="E41" s="3">
        <v>2008</v>
      </c>
      <c r="F41" s="3" t="s">
        <v>199</v>
      </c>
      <c r="G41" s="3" t="s">
        <v>6</v>
      </c>
      <c r="H41" s="4" t="s">
        <v>12</v>
      </c>
      <c r="I41" s="4" t="s">
        <v>12</v>
      </c>
      <c r="J41" s="5">
        <v>200.86499999999998</v>
      </c>
      <c r="K41" s="3">
        <v>5</v>
      </c>
      <c r="L41" s="5">
        <v>990</v>
      </c>
      <c r="N41" s="5">
        <v>312.03312500000015</v>
      </c>
      <c r="O41" s="3">
        <v>8</v>
      </c>
    </row>
    <row r="42" spans="1:15" x14ac:dyDescent="0.25">
      <c r="A42" s="3">
        <v>2016061160</v>
      </c>
      <c r="B42" s="4" t="s">
        <v>54</v>
      </c>
      <c r="C42" s="4" t="s">
        <v>46</v>
      </c>
      <c r="D42" s="3" t="s">
        <v>5</v>
      </c>
      <c r="E42" s="3">
        <v>2007</v>
      </c>
      <c r="F42" s="3" t="s">
        <v>200</v>
      </c>
      <c r="G42" s="3" t="s">
        <v>6</v>
      </c>
      <c r="H42" s="4" t="s">
        <v>21</v>
      </c>
      <c r="I42" s="4" t="s">
        <v>15</v>
      </c>
      <c r="J42" s="5">
        <v>172.05499999999998</v>
      </c>
      <c r="K42" s="3">
        <v>8</v>
      </c>
      <c r="L42" s="5">
        <v>244.22000000000003</v>
      </c>
      <c r="M42" s="3">
        <v>11</v>
      </c>
      <c r="N42" s="5">
        <v>224.46312500000016</v>
      </c>
      <c r="O42" s="3">
        <v>9</v>
      </c>
    </row>
    <row r="43" spans="1:15" x14ac:dyDescent="0.25">
      <c r="A43" s="3">
        <v>201307952</v>
      </c>
      <c r="B43" s="4" t="s">
        <v>169</v>
      </c>
      <c r="C43" s="4" t="s">
        <v>110</v>
      </c>
      <c r="D43" s="3" t="s">
        <v>7</v>
      </c>
      <c r="E43" s="3">
        <v>2004</v>
      </c>
      <c r="F43" s="3" t="s">
        <v>201</v>
      </c>
      <c r="G43" s="3" t="s">
        <v>6</v>
      </c>
      <c r="H43" s="4" t="s">
        <v>12</v>
      </c>
      <c r="I43" s="4" t="s">
        <v>42</v>
      </c>
      <c r="J43" s="5">
        <v>109.96000000000001</v>
      </c>
      <c r="K43" s="3">
        <v>7</v>
      </c>
      <c r="L43" s="5">
        <v>72.597499999999997</v>
      </c>
      <c r="M43" s="3">
        <v>3</v>
      </c>
      <c r="N43" s="5">
        <v>82.702499999999958</v>
      </c>
      <c r="O43" s="3">
        <v>2</v>
      </c>
    </row>
    <row r="44" spans="1:15" x14ac:dyDescent="0.25">
      <c r="A44" s="3">
        <v>2015063021</v>
      </c>
      <c r="B44" s="4" t="s">
        <v>8</v>
      </c>
      <c r="C44" s="4" t="s">
        <v>221</v>
      </c>
      <c r="D44" s="3" t="s">
        <v>7</v>
      </c>
      <c r="E44" s="3">
        <v>2007</v>
      </c>
      <c r="F44" s="3" t="s">
        <v>200</v>
      </c>
      <c r="G44" s="3" t="s">
        <v>6</v>
      </c>
      <c r="H44" s="4" t="s">
        <v>35</v>
      </c>
      <c r="I44" s="4" t="s">
        <v>15</v>
      </c>
      <c r="J44" s="5">
        <v>107.705</v>
      </c>
      <c r="K44" s="3">
        <v>4</v>
      </c>
      <c r="L44" s="5">
        <v>163.661</v>
      </c>
      <c r="M44" s="3">
        <v>5</v>
      </c>
      <c r="N44" s="5">
        <v>154.76749999999996</v>
      </c>
      <c r="O44" s="3">
        <v>4</v>
      </c>
    </row>
    <row r="45" spans="1:15" x14ac:dyDescent="0.25">
      <c r="A45" s="3">
        <v>201307920</v>
      </c>
      <c r="B45" s="4" t="s">
        <v>172</v>
      </c>
      <c r="C45" s="4" t="s">
        <v>36</v>
      </c>
      <c r="D45" s="3" t="s">
        <v>7</v>
      </c>
      <c r="E45" s="3">
        <v>2002</v>
      </c>
      <c r="F45" s="3" t="s">
        <v>202</v>
      </c>
      <c r="G45" s="3" t="s">
        <v>6</v>
      </c>
      <c r="H45" s="4" t="s">
        <v>18</v>
      </c>
      <c r="I45" s="4" t="s">
        <v>19</v>
      </c>
      <c r="J45" s="5">
        <v>299.83562499999994</v>
      </c>
      <c r="K45" s="3">
        <v>1</v>
      </c>
      <c r="L45" s="5">
        <v>133.61375000000004</v>
      </c>
      <c r="M45" s="3">
        <v>1</v>
      </c>
      <c r="N45" s="5">
        <v>65.193124999999952</v>
      </c>
      <c r="O45" s="3">
        <v>1</v>
      </c>
    </row>
    <row r="46" spans="1:15" x14ac:dyDescent="0.25">
      <c r="A46" s="3">
        <v>201307933</v>
      </c>
      <c r="B46" s="4" t="s">
        <v>170</v>
      </c>
      <c r="C46" s="4" t="s">
        <v>171</v>
      </c>
      <c r="D46" s="3" t="s">
        <v>5</v>
      </c>
      <c r="E46" s="3">
        <v>2003</v>
      </c>
      <c r="F46" s="3" t="s">
        <v>201</v>
      </c>
      <c r="G46" s="3" t="s">
        <v>6</v>
      </c>
      <c r="H46" s="4" t="s">
        <v>71</v>
      </c>
      <c r="I46" s="4" t="s">
        <v>19</v>
      </c>
      <c r="J46" s="5">
        <v>80.64500000000001</v>
      </c>
      <c r="K46" s="3">
        <v>4</v>
      </c>
      <c r="L46" s="5">
        <v>125.73500000000001</v>
      </c>
      <c r="M46" s="3">
        <v>11</v>
      </c>
      <c r="N46" s="5">
        <v>126.56862500000011</v>
      </c>
      <c r="O46" s="3">
        <v>5</v>
      </c>
    </row>
    <row r="47" spans="1:15" x14ac:dyDescent="0.25">
      <c r="A47" s="3">
        <v>2017061785</v>
      </c>
      <c r="B47" s="4" t="s">
        <v>108</v>
      </c>
      <c r="C47" s="4" t="s">
        <v>109</v>
      </c>
      <c r="D47" s="3" t="s">
        <v>7</v>
      </c>
      <c r="E47" s="3">
        <v>2008</v>
      </c>
      <c r="F47" s="3" t="s">
        <v>199</v>
      </c>
      <c r="G47" s="3" t="s">
        <v>6</v>
      </c>
      <c r="H47" s="4" t="s">
        <v>18</v>
      </c>
      <c r="I47" s="4" t="s">
        <v>19</v>
      </c>
      <c r="J47" s="5">
        <v>326.60500000000002</v>
      </c>
      <c r="K47" s="3">
        <v>11</v>
      </c>
      <c r="L47" s="5">
        <v>390.54</v>
      </c>
      <c r="M47" s="3">
        <v>10</v>
      </c>
      <c r="N47" s="5">
        <v>990</v>
      </c>
    </row>
    <row r="48" spans="1:15" x14ac:dyDescent="0.25">
      <c r="A48" s="3">
        <v>2017053971</v>
      </c>
      <c r="B48" s="4" t="s">
        <v>222</v>
      </c>
      <c r="C48" s="4" t="s">
        <v>109</v>
      </c>
      <c r="D48" s="3" t="s">
        <v>7</v>
      </c>
      <c r="E48" s="3">
        <v>2006</v>
      </c>
      <c r="F48" s="3" t="s">
        <v>200</v>
      </c>
      <c r="G48" s="3" t="s">
        <v>6</v>
      </c>
      <c r="H48" s="4" t="s">
        <v>18</v>
      </c>
      <c r="I48" s="4" t="s">
        <v>19</v>
      </c>
      <c r="J48" s="5">
        <v>421.03000000000009</v>
      </c>
      <c r="K48" s="3">
        <v>16</v>
      </c>
      <c r="L48" s="5">
        <v>181.73500000000001</v>
      </c>
      <c r="M48" s="3">
        <v>7</v>
      </c>
      <c r="N48" s="5">
        <v>202.55749999999995</v>
      </c>
      <c r="O48" s="3">
        <v>7</v>
      </c>
    </row>
    <row r="49" spans="1:15" x14ac:dyDescent="0.25">
      <c r="A49" s="3">
        <v>201307661</v>
      </c>
      <c r="B49" s="4" t="s">
        <v>20</v>
      </c>
      <c r="C49" s="4" t="s">
        <v>181</v>
      </c>
      <c r="D49" s="3" t="s">
        <v>5</v>
      </c>
      <c r="E49" s="3">
        <v>2007</v>
      </c>
      <c r="F49" s="3" t="s">
        <v>200</v>
      </c>
      <c r="G49" s="3" t="s">
        <v>6</v>
      </c>
      <c r="H49" s="4" t="s">
        <v>182</v>
      </c>
      <c r="J49" s="5">
        <v>116.45500000000001</v>
      </c>
      <c r="K49" s="3">
        <v>4</v>
      </c>
      <c r="L49" s="5">
        <v>146.03000000000003</v>
      </c>
      <c r="M49" s="3">
        <v>8</v>
      </c>
      <c r="N49" s="5">
        <v>158.37312500000013</v>
      </c>
      <c r="O49" s="3">
        <v>5</v>
      </c>
    </row>
    <row r="50" spans="1:15" x14ac:dyDescent="0.25">
      <c r="A50" s="3">
        <v>201307660</v>
      </c>
      <c r="B50" s="4" t="s">
        <v>183</v>
      </c>
      <c r="C50" s="4" t="s">
        <v>181</v>
      </c>
      <c r="D50" s="3" t="s">
        <v>5</v>
      </c>
      <c r="E50" s="3">
        <v>2005</v>
      </c>
      <c r="F50" s="3" t="s">
        <v>201</v>
      </c>
      <c r="G50" s="3" t="s">
        <v>6</v>
      </c>
      <c r="H50" s="4" t="s">
        <v>182</v>
      </c>
      <c r="J50" s="5">
        <v>50</v>
      </c>
      <c r="K50" s="3">
        <v>1</v>
      </c>
      <c r="L50" s="5">
        <v>50</v>
      </c>
      <c r="M50" s="3">
        <v>1</v>
      </c>
      <c r="N50" s="5">
        <v>84.098125000000152</v>
      </c>
      <c r="O50" s="3">
        <v>2</v>
      </c>
    </row>
    <row r="51" spans="1:15" x14ac:dyDescent="0.25">
      <c r="A51" s="3">
        <v>2016083835</v>
      </c>
      <c r="B51" s="4" t="s">
        <v>25</v>
      </c>
      <c r="C51" s="4" t="s">
        <v>23</v>
      </c>
      <c r="D51" s="3" t="s">
        <v>5</v>
      </c>
      <c r="E51" s="3">
        <v>2008</v>
      </c>
      <c r="F51" s="3" t="s">
        <v>199</v>
      </c>
      <c r="G51" s="3" t="s">
        <v>6</v>
      </c>
      <c r="H51" s="4" t="s">
        <v>12</v>
      </c>
      <c r="I51" s="4" t="s">
        <v>12</v>
      </c>
      <c r="J51" s="5">
        <v>319.01</v>
      </c>
      <c r="K51" s="3">
        <v>8</v>
      </c>
      <c r="L51" s="5">
        <v>416.80400000000003</v>
      </c>
      <c r="M51" s="3">
        <v>9</v>
      </c>
      <c r="N51" s="5">
        <v>392.09812500000015</v>
      </c>
      <c r="O51" s="3">
        <v>9</v>
      </c>
    </row>
    <row r="52" spans="1:15" x14ac:dyDescent="0.25">
      <c r="A52" s="3">
        <v>2018070364</v>
      </c>
      <c r="B52" s="4" t="s">
        <v>93</v>
      </c>
      <c r="C52" s="4" t="s">
        <v>85</v>
      </c>
      <c r="D52" s="3" t="s">
        <v>5</v>
      </c>
      <c r="E52" s="3">
        <v>2006</v>
      </c>
      <c r="F52" s="3" t="s">
        <v>200</v>
      </c>
      <c r="G52" s="3" t="s">
        <v>6</v>
      </c>
      <c r="H52" s="4" t="s">
        <v>21</v>
      </c>
      <c r="I52" s="4" t="s">
        <v>15</v>
      </c>
      <c r="J52" s="5">
        <v>179.58500000000001</v>
      </c>
      <c r="K52" s="3">
        <v>10</v>
      </c>
      <c r="L52" s="5">
        <v>202.29500000000002</v>
      </c>
      <c r="M52" s="3">
        <v>9</v>
      </c>
      <c r="N52" s="5">
        <v>181.58812500000016</v>
      </c>
      <c r="O52" s="3">
        <v>7</v>
      </c>
    </row>
    <row r="53" spans="1:15" x14ac:dyDescent="0.25">
      <c r="A53" s="3">
        <v>2015073139</v>
      </c>
      <c r="B53" s="4" t="s">
        <v>24</v>
      </c>
      <c r="C53" s="4" t="s">
        <v>145</v>
      </c>
      <c r="D53" s="3" t="s">
        <v>7</v>
      </c>
      <c r="E53" s="3">
        <v>2004</v>
      </c>
      <c r="F53" s="3" t="s">
        <v>201</v>
      </c>
      <c r="G53" s="3" t="s">
        <v>6</v>
      </c>
      <c r="H53" s="4" t="s">
        <v>21</v>
      </c>
      <c r="I53" s="4" t="s">
        <v>15</v>
      </c>
      <c r="J53" s="5">
        <v>86.724999999999994</v>
      </c>
      <c r="K53" s="3">
        <v>4</v>
      </c>
      <c r="L53" s="5">
        <v>139.1525</v>
      </c>
      <c r="M53" s="3">
        <v>10</v>
      </c>
      <c r="N53" s="5">
        <v>127.30249999999995</v>
      </c>
      <c r="O53" s="3">
        <v>9</v>
      </c>
    </row>
    <row r="54" spans="1:15" x14ac:dyDescent="0.25">
      <c r="A54" s="3">
        <v>2015063010</v>
      </c>
      <c r="B54" s="4" t="s">
        <v>160</v>
      </c>
      <c r="C54" s="4" t="s">
        <v>161</v>
      </c>
      <c r="D54" s="3" t="s">
        <v>7</v>
      </c>
      <c r="E54" s="3">
        <v>2008</v>
      </c>
      <c r="F54" s="3" t="s">
        <v>199</v>
      </c>
      <c r="G54" s="3" t="s">
        <v>6</v>
      </c>
      <c r="H54" s="4" t="s">
        <v>12</v>
      </c>
      <c r="I54" s="4" t="s">
        <v>12</v>
      </c>
      <c r="J54" s="5">
        <v>168.41</v>
      </c>
      <c r="K54" s="3">
        <v>2</v>
      </c>
      <c r="L54" s="5">
        <v>121.90100000000001</v>
      </c>
      <c r="M54" s="3">
        <v>2</v>
      </c>
      <c r="N54" s="5">
        <v>133.26749999999996</v>
      </c>
      <c r="O54" s="3">
        <v>1</v>
      </c>
    </row>
    <row r="55" spans="1:15" x14ac:dyDescent="0.25">
      <c r="A55" s="3">
        <v>2014071970</v>
      </c>
      <c r="B55" s="4" t="s">
        <v>154</v>
      </c>
      <c r="C55" s="4" t="s">
        <v>161</v>
      </c>
      <c r="D55" s="3" t="s">
        <v>7</v>
      </c>
      <c r="E55" s="3">
        <v>2005</v>
      </c>
      <c r="F55" s="3" t="s">
        <v>201</v>
      </c>
      <c r="G55" s="3" t="s">
        <v>6</v>
      </c>
      <c r="H55" s="4" t="s">
        <v>12</v>
      </c>
      <c r="I55" s="4" t="s">
        <v>12</v>
      </c>
      <c r="J55" s="5">
        <v>118.38</v>
      </c>
      <c r="K55" s="3">
        <v>8</v>
      </c>
      <c r="L55" s="5">
        <v>135.29750000000001</v>
      </c>
      <c r="M55" s="3">
        <v>8</v>
      </c>
      <c r="N55" s="5">
        <v>106.53249999999997</v>
      </c>
      <c r="O55" s="3">
        <v>4</v>
      </c>
    </row>
    <row r="56" spans="1:15" x14ac:dyDescent="0.25">
      <c r="A56" s="3">
        <v>2019070939</v>
      </c>
      <c r="B56" s="4" t="s">
        <v>58</v>
      </c>
      <c r="C56" s="4" t="s">
        <v>59</v>
      </c>
      <c r="D56" s="3" t="s">
        <v>7</v>
      </c>
      <c r="E56" s="3">
        <v>2004</v>
      </c>
      <c r="F56" s="3" t="s">
        <v>201</v>
      </c>
      <c r="G56" s="3" t="s">
        <v>6</v>
      </c>
      <c r="H56" s="4" t="s">
        <v>12</v>
      </c>
      <c r="I56" s="4" t="s">
        <v>12</v>
      </c>
      <c r="J56" s="5">
        <v>151.39750000000001</v>
      </c>
      <c r="K56" s="3">
        <v>11</v>
      </c>
      <c r="L56" s="5">
        <v>103.61749999999999</v>
      </c>
      <c r="M56" s="3">
        <v>5</v>
      </c>
      <c r="N56" s="5">
        <v>124.1825</v>
      </c>
      <c r="O56" s="3">
        <v>6</v>
      </c>
    </row>
    <row r="57" spans="1:15" x14ac:dyDescent="0.25">
      <c r="A57" s="3">
        <v>2016062306</v>
      </c>
      <c r="B57" s="4" t="s">
        <v>132</v>
      </c>
      <c r="C57" s="4" t="s">
        <v>133</v>
      </c>
      <c r="D57" s="3" t="s">
        <v>7</v>
      </c>
      <c r="E57" s="3">
        <v>2005</v>
      </c>
      <c r="F57" s="3" t="s">
        <v>201</v>
      </c>
      <c r="G57" s="3" t="s">
        <v>6</v>
      </c>
      <c r="H57" s="4" t="s">
        <v>21</v>
      </c>
      <c r="I57" s="4" t="s">
        <v>15</v>
      </c>
      <c r="J57" s="5">
        <v>138.13000000000002</v>
      </c>
      <c r="K57" s="3">
        <v>9</v>
      </c>
      <c r="L57" s="5">
        <v>205.3775</v>
      </c>
      <c r="M57" s="3">
        <v>15</v>
      </c>
      <c r="N57" s="5">
        <v>124.63749999999996</v>
      </c>
      <c r="O57" s="3">
        <v>8</v>
      </c>
    </row>
    <row r="58" spans="1:15" x14ac:dyDescent="0.25">
      <c r="A58" s="3">
        <v>2016071184</v>
      </c>
      <c r="B58" s="4" t="s">
        <v>121</v>
      </c>
      <c r="C58" s="4" t="s">
        <v>122</v>
      </c>
      <c r="D58" s="3" t="s">
        <v>7</v>
      </c>
      <c r="E58" s="3">
        <v>2008</v>
      </c>
      <c r="F58" s="3" t="s">
        <v>199</v>
      </c>
      <c r="G58" s="3" t="s">
        <v>6</v>
      </c>
      <c r="H58" s="4" t="s">
        <v>12</v>
      </c>
      <c r="I58" s="4" t="s">
        <v>12</v>
      </c>
      <c r="J58" s="5">
        <v>265.37</v>
      </c>
      <c r="K58" s="3">
        <v>9</v>
      </c>
      <c r="L58" s="5">
        <v>990</v>
      </c>
      <c r="N58" s="5">
        <v>315.64249999999998</v>
      </c>
      <c r="O58" s="3">
        <v>6</v>
      </c>
    </row>
    <row r="59" spans="1:15" x14ac:dyDescent="0.25">
      <c r="A59" s="3">
        <v>2016071183</v>
      </c>
      <c r="B59" s="4" t="s">
        <v>123</v>
      </c>
      <c r="C59" s="4" t="s">
        <v>122</v>
      </c>
      <c r="D59" s="3" t="s">
        <v>5</v>
      </c>
      <c r="E59" s="3">
        <v>2006</v>
      </c>
      <c r="F59" s="3" t="s">
        <v>200</v>
      </c>
      <c r="G59" s="3" t="s">
        <v>6</v>
      </c>
      <c r="H59" s="4" t="s">
        <v>12</v>
      </c>
      <c r="I59" s="4" t="s">
        <v>12</v>
      </c>
      <c r="J59" s="5">
        <v>176.63199999999998</v>
      </c>
      <c r="K59" s="3">
        <v>9</v>
      </c>
      <c r="L59" s="5">
        <v>90.83</v>
      </c>
      <c r="M59" s="3">
        <v>4</v>
      </c>
      <c r="N59" s="5">
        <v>263.30562500000008</v>
      </c>
      <c r="O59" s="3">
        <v>11</v>
      </c>
    </row>
    <row r="60" spans="1:15" x14ac:dyDescent="0.25">
      <c r="A60" s="3">
        <v>2013091491</v>
      </c>
      <c r="B60" s="4" t="s">
        <v>166</v>
      </c>
      <c r="C60" s="4" t="s">
        <v>165</v>
      </c>
      <c r="D60" s="3" t="s">
        <v>5</v>
      </c>
      <c r="E60" s="3">
        <v>2008</v>
      </c>
      <c r="F60" s="3" t="s">
        <v>199</v>
      </c>
      <c r="G60" s="3" t="s">
        <v>6</v>
      </c>
      <c r="H60" s="4" t="s">
        <v>18</v>
      </c>
      <c r="I60" s="4" t="s">
        <v>19</v>
      </c>
      <c r="J60" s="5">
        <v>184.60999999999999</v>
      </c>
      <c r="K60" s="3">
        <v>3</v>
      </c>
      <c r="L60" s="5">
        <v>196.51</v>
      </c>
      <c r="M60" s="3">
        <v>5</v>
      </c>
      <c r="N60" s="5">
        <v>215.04812500000014</v>
      </c>
      <c r="O60" s="3">
        <v>5</v>
      </c>
    </row>
    <row r="61" spans="1:15" x14ac:dyDescent="0.25">
      <c r="A61" s="3">
        <v>201307843</v>
      </c>
      <c r="B61" s="4" t="s">
        <v>76</v>
      </c>
      <c r="C61" s="4" t="s">
        <v>188</v>
      </c>
      <c r="D61" s="3" t="s">
        <v>5</v>
      </c>
      <c r="E61" s="3">
        <v>2007</v>
      </c>
      <c r="F61" s="3" t="s">
        <v>200</v>
      </c>
      <c r="G61" s="3" t="s">
        <v>6</v>
      </c>
      <c r="H61" s="4" t="s">
        <v>12</v>
      </c>
      <c r="I61" s="4" t="s">
        <v>12</v>
      </c>
      <c r="J61" s="5">
        <v>193.36999999999998</v>
      </c>
      <c r="K61" s="3">
        <v>11</v>
      </c>
      <c r="L61" s="5">
        <v>203.06</v>
      </c>
      <c r="M61" s="3">
        <v>10</v>
      </c>
      <c r="N61" s="5">
        <v>361.96512500000017</v>
      </c>
      <c r="O61" s="3">
        <v>14</v>
      </c>
    </row>
    <row r="62" spans="1:15" x14ac:dyDescent="0.25">
      <c r="A62" s="3">
        <v>2017033958</v>
      </c>
      <c r="B62" s="4" t="s">
        <v>112</v>
      </c>
      <c r="C62" s="4" t="s">
        <v>113</v>
      </c>
      <c r="D62" s="3" t="s">
        <v>5</v>
      </c>
      <c r="E62" s="3">
        <v>2006</v>
      </c>
      <c r="F62" s="3" t="s">
        <v>200</v>
      </c>
      <c r="G62" s="3" t="s">
        <v>6</v>
      </c>
      <c r="H62" s="4" t="s">
        <v>35</v>
      </c>
      <c r="I62" s="4" t="s">
        <v>15</v>
      </c>
      <c r="J62" s="5">
        <v>285.65500000000009</v>
      </c>
      <c r="K62" s="3">
        <v>16</v>
      </c>
      <c r="L62" s="5">
        <v>275.05250000000001</v>
      </c>
      <c r="M62" s="3">
        <v>15</v>
      </c>
      <c r="N62" s="5">
        <v>498.907625</v>
      </c>
      <c r="O62" s="3">
        <v>17</v>
      </c>
    </row>
    <row r="63" spans="1:15" x14ac:dyDescent="0.25">
      <c r="A63" s="3">
        <v>2016071192</v>
      </c>
      <c r="B63" s="4" t="s">
        <v>120</v>
      </c>
      <c r="C63" s="4" t="s">
        <v>119</v>
      </c>
      <c r="D63" s="3" t="s">
        <v>5</v>
      </c>
      <c r="E63" s="3">
        <v>2008</v>
      </c>
      <c r="F63" s="3" t="s">
        <v>199</v>
      </c>
      <c r="G63" s="3" t="s">
        <v>6</v>
      </c>
      <c r="H63" s="4" t="s">
        <v>12</v>
      </c>
      <c r="I63" s="4" t="s">
        <v>12</v>
      </c>
      <c r="J63" s="5">
        <v>177.19</v>
      </c>
      <c r="K63" s="3">
        <v>2</v>
      </c>
      <c r="L63" s="5">
        <v>141.65</v>
      </c>
      <c r="M63" s="3">
        <v>3</v>
      </c>
      <c r="N63" s="5">
        <v>182.24812500000013</v>
      </c>
      <c r="O63" s="3">
        <v>4</v>
      </c>
    </row>
    <row r="64" spans="1:15" x14ac:dyDescent="0.25">
      <c r="A64" s="3">
        <v>201307790</v>
      </c>
      <c r="B64" s="4" t="s">
        <v>92</v>
      </c>
      <c r="C64" s="4" t="s">
        <v>178</v>
      </c>
      <c r="D64" s="3" t="s">
        <v>5</v>
      </c>
      <c r="E64" s="3">
        <v>2007</v>
      </c>
      <c r="F64" s="3" t="s">
        <v>200</v>
      </c>
      <c r="G64" s="3" t="s">
        <v>6</v>
      </c>
      <c r="H64" s="4" t="s">
        <v>18</v>
      </c>
      <c r="I64" s="4" t="s">
        <v>19</v>
      </c>
      <c r="J64" s="5">
        <v>114.04499999999999</v>
      </c>
      <c r="K64" s="3">
        <v>3</v>
      </c>
      <c r="L64" s="5">
        <v>111.755</v>
      </c>
      <c r="M64" s="3">
        <v>5</v>
      </c>
      <c r="N64" s="5">
        <v>150.12312500000013</v>
      </c>
      <c r="O64" s="3">
        <v>3</v>
      </c>
    </row>
    <row r="65" spans="1:15" x14ac:dyDescent="0.25">
      <c r="A65" s="3">
        <v>2016093857</v>
      </c>
      <c r="B65" s="4" t="s">
        <v>17</v>
      </c>
      <c r="C65" s="4" t="s">
        <v>223</v>
      </c>
      <c r="D65" s="3" t="s">
        <v>5</v>
      </c>
      <c r="E65" s="3">
        <v>2005</v>
      </c>
      <c r="F65" s="3" t="s">
        <v>201</v>
      </c>
      <c r="G65" s="3" t="s">
        <v>6</v>
      </c>
      <c r="H65" s="4" t="s">
        <v>21</v>
      </c>
      <c r="I65" s="4" t="s">
        <v>15</v>
      </c>
      <c r="J65" s="5">
        <v>166.23</v>
      </c>
      <c r="K65" s="3">
        <v>14</v>
      </c>
      <c r="L65" s="5">
        <v>201.595</v>
      </c>
      <c r="M65" s="3">
        <v>15</v>
      </c>
      <c r="N65" s="5">
        <v>222.1531250000001</v>
      </c>
      <c r="O65" s="3">
        <v>16</v>
      </c>
    </row>
    <row r="66" spans="1:15" x14ac:dyDescent="0.25">
      <c r="A66" s="3">
        <v>2018070439</v>
      </c>
      <c r="B66" s="4" t="s">
        <v>81</v>
      </c>
      <c r="C66" s="4" t="s">
        <v>82</v>
      </c>
      <c r="D66" s="3" t="s">
        <v>7</v>
      </c>
      <c r="E66" s="3">
        <v>2008</v>
      </c>
      <c r="F66" s="3" t="s">
        <v>199</v>
      </c>
      <c r="G66" s="3" t="s">
        <v>6</v>
      </c>
      <c r="H66" s="4" t="s">
        <v>71</v>
      </c>
      <c r="I66" s="4" t="s">
        <v>41</v>
      </c>
      <c r="J66" s="5">
        <v>282.34500000000003</v>
      </c>
      <c r="K66" s="3">
        <v>10</v>
      </c>
      <c r="L66" s="5">
        <v>344.38000000000005</v>
      </c>
      <c r="M66" s="3">
        <v>9</v>
      </c>
      <c r="N66" s="5">
        <v>454.05049999999994</v>
      </c>
      <c r="O66" s="3">
        <v>8</v>
      </c>
    </row>
    <row r="67" spans="1:15" x14ac:dyDescent="0.25">
      <c r="A67" s="3">
        <v>2017071831</v>
      </c>
      <c r="B67" s="4" t="s">
        <v>25</v>
      </c>
      <c r="C67" s="4" t="s">
        <v>224</v>
      </c>
      <c r="D67" s="3" t="s">
        <v>5</v>
      </c>
      <c r="E67" s="3">
        <v>2006</v>
      </c>
      <c r="F67" s="3" t="s">
        <v>200</v>
      </c>
      <c r="G67" s="3" t="s">
        <v>6</v>
      </c>
      <c r="H67" s="4" t="s">
        <v>225</v>
      </c>
      <c r="I67" s="4" t="s">
        <v>226</v>
      </c>
      <c r="J67" s="5">
        <v>990</v>
      </c>
      <c r="L67" s="5">
        <v>990</v>
      </c>
      <c r="N67" s="5">
        <v>990</v>
      </c>
    </row>
    <row r="68" spans="1:15" x14ac:dyDescent="0.25">
      <c r="A68" s="3">
        <v>2018070381</v>
      </c>
      <c r="B68" s="4" t="s">
        <v>227</v>
      </c>
      <c r="C68" s="4" t="s">
        <v>228</v>
      </c>
      <c r="D68" s="3" t="s">
        <v>5</v>
      </c>
      <c r="E68" s="3">
        <v>2006</v>
      </c>
      <c r="F68" s="3" t="s">
        <v>200</v>
      </c>
      <c r="G68" s="3" t="s">
        <v>6</v>
      </c>
      <c r="H68" s="4" t="s">
        <v>18</v>
      </c>
      <c r="I68" s="4" t="s">
        <v>19</v>
      </c>
      <c r="J68" s="5">
        <v>78.625</v>
      </c>
      <c r="K68" s="3">
        <v>1</v>
      </c>
      <c r="L68" s="5">
        <v>70.015000000000001</v>
      </c>
      <c r="M68" s="3">
        <v>2</v>
      </c>
      <c r="N68" s="5">
        <v>91.973125000000152</v>
      </c>
      <c r="O68" s="3">
        <v>1</v>
      </c>
    </row>
    <row r="69" spans="1:15" x14ac:dyDescent="0.25">
      <c r="A69" s="3">
        <v>201306189</v>
      </c>
      <c r="B69" s="4" t="s">
        <v>229</v>
      </c>
      <c r="C69" s="4" t="s">
        <v>230</v>
      </c>
      <c r="D69" s="3" t="s">
        <v>5</v>
      </c>
      <c r="E69" s="3">
        <v>2003</v>
      </c>
      <c r="F69" s="3" t="s">
        <v>201</v>
      </c>
      <c r="G69" s="3" t="s">
        <v>6</v>
      </c>
      <c r="H69" s="4" t="s">
        <v>18</v>
      </c>
      <c r="I69" s="4" t="s">
        <v>19</v>
      </c>
      <c r="J69" s="5">
        <v>83.462500000000006</v>
      </c>
      <c r="K69" s="3">
        <v>5</v>
      </c>
      <c r="L69" s="5">
        <v>51.608750000000015</v>
      </c>
      <c r="M69" s="3">
        <v>2</v>
      </c>
      <c r="N69" s="5">
        <v>107.18262500000009</v>
      </c>
      <c r="O69" s="3">
        <v>4</v>
      </c>
    </row>
    <row r="70" spans="1:15" x14ac:dyDescent="0.25">
      <c r="A70" s="3">
        <v>2015073124</v>
      </c>
      <c r="B70" s="4" t="s">
        <v>33</v>
      </c>
      <c r="C70" s="4" t="s">
        <v>45</v>
      </c>
      <c r="D70" s="3" t="s">
        <v>5</v>
      </c>
      <c r="E70" s="3">
        <v>2004</v>
      </c>
      <c r="F70" s="3" t="s">
        <v>201</v>
      </c>
      <c r="G70" s="3" t="s">
        <v>6</v>
      </c>
      <c r="H70" s="4" t="s">
        <v>18</v>
      </c>
      <c r="I70" s="4" t="s">
        <v>19</v>
      </c>
      <c r="J70" s="5">
        <v>158.245</v>
      </c>
      <c r="K70" s="3">
        <v>13</v>
      </c>
      <c r="L70" s="5">
        <v>105.83750000000001</v>
      </c>
      <c r="M70" s="3">
        <v>8</v>
      </c>
      <c r="N70" s="5">
        <v>212.72562500000009</v>
      </c>
      <c r="O70" s="3">
        <v>15</v>
      </c>
    </row>
    <row r="71" spans="1:15" x14ac:dyDescent="0.25">
      <c r="A71" s="3">
        <v>2018050242</v>
      </c>
      <c r="B71" s="4" t="s">
        <v>67</v>
      </c>
      <c r="C71" s="4" t="s">
        <v>97</v>
      </c>
      <c r="D71" s="3" t="s">
        <v>5</v>
      </c>
      <c r="E71" s="3">
        <v>2006</v>
      </c>
      <c r="F71" s="3" t="s">
        <v>200</v>
      </c>
      <c r="G71" s="3" t="s">
        <v>6</v>
      </c>
      <c r="H71" s="4" t="s">
        <v>35</v>
      </c>
      <c r="I71" s="4" t="s">
        <v>15</v>
      </c>
      <c r="J71" s="5">
        <v>860.61249999999995</v>
      </c>
      <c r="K71" s="3">
        <v>19</v>
      </c>
      <c r="L71" s="5">
        <v>990</v>
      </c>
      <c r="N71" s="5">
        <v>990</v>
      </c>
    </row>
    <row r="72" spans="1:15" x14ac:dyDescent="0.25">
      <c r="A72" s="3">
        <v>2015062969</v>
      </c>
      <c r="B72" s="4" t="s">
        <v>231</v>
      </c>
      <c r="C72" s="4" t="s">
        <v>232</v>
      </c>
      <c r="D72" s="3" t="s">
        <v>5</v>
      </c>
      <c r="E72" s="3">
        <v>2005</v>
      </c>
      <c r="F72" s="3" t="s">
        <v>201</v>
      </c>
      <c r="G72" s="3" t="s">
        <v>6</v>
      </c>
      <c r="H72" s="4" t="s">
        <v>87</v>
      </c>
      <c r="I72" s="4" t="s">
        <v>15</v>
      </c>
      <c r="J72" s="5">
        <v>387.82000000000005</v>
      </c>
      <c r="K72" s="3">
        <v>21</v>
      </c>
      <c r="L72" s="5">
        <v>348.96500000000003</v>
      </c>
      <c r="M72" s="3">
        <v>20</v>
      </c>
      <c r="N72" s="5">
        <v>479.34912500000013</v>
      </c>
      <c r="O72" s="3">
        <v>19</v>
      </c>
    </row>
    <row r="73" spans="1:15" x14ac:dyDescent="0.25">
      <c r="A73" s="3">
        <v>201307704</v>
      </c>
      <c r="B73" s="4" t="s">
        <v>179</v>
      </c>
      <c r="C73" s="4" t="s">
        <v>180</v>
      </c>
      <c r="D73" s="3" t="s">
        <v>5</v>
      </c>
      <c r="E73" s="3">
        <v>2005</v>
      </c>
      <c r="F73" s="3" t="s">
        <v>201</v>
      </c>
      <c r="G73" s="3" t="s">
        <v>6</v>
      </c>
      <c r="H73" s="4" t="s">
        <v>18</v>
      </c>
      <c r="I73" s="4" t="s">
        <v>19</v>
      </c>
      <c r="J73" s="5">
        <v>93.084999999999994</v>
      </c>
      <c r="K73" s="3">
        <v>6</v>
      </c>
      <c r="L73" s="5">
        <v>71.335999999999999</v>
      </c>
      <c r="M73" s="3">
        <v>5</v>
      </c>
      <c r="N73" s="5">
        <v>133.56312500000013</v>
      </c>
      <c r="O73" s="3">
        <v>6</v>
      </c>
    </row>
    <row r="74" spans="1:15" x14ac:dyDescent="0.25">
      <c r="A74" s="3">
        <v>201307926</v>
      </c>
      <c r="B74" s="4" t="s">
        <v>233</v>
      </c>
      <c r="C74" s="4" t="s">
        <v>234</v>
      </c>
      <c r="D74" s="3" t="s">
        <v>5</v>
      </c>
      <c r="E74" s="3">
        <v>2003</v>
      </c>
      <c r="F74" s="3" t="s">
        <v>201</v>
      </c>
      <c r="G74" s="3" t="s">
        <v>6</v>
      </c>
      <c r="H74" s="4" t="s">
        <v>12</v>
      </c>
      <c r="I74" s="4" t="s">
        <v>12</v>
      </c>
      <c r="J74" s="5">
        <v>990</v>
      </c>
      <c r="L74" s="5">
        <v>990</v>
      </c>
      <c r="N74" s="5">
        <v>990</v>
      </c>
    </row>
    <row r="75" spans="1:15" x14ac:dyDescent="0.25">
      <c r="A75" s="3">
        <v>2016052215</v>
      </c>
      <c r="B75" s="4" t="s">
        <v>44</v>
      </c>
      <c r="C75" s="4" t="s">
        <v>107</v>
      </c>
      <c r="D75" s="3" t="s">
        <v>5</v>
      </c>
      <c r="E75" s="3">
        <v>2005</v>
      </c>
      <c r="F75" s="3" t="s">
        <v>201</v>
      </c>
      <c r="G75" s="3" t="s">
        <v>6</v>
      </c>
      <c r="H75" s="4" t="s">
        <v>35</v>
      </c>
      <c r="I75" s="4" t="s">
        <v>15</v>
      </c>
      <c r="J75" s="5">
        <v>133.04</v>
      </c>
      <c r="K75" s="3">
        <v>12</v>
      </c>
      <c r="L75" s="5">
        <v>222.34399999999999</v>
      </c>
      <c r="M75" s="3">
        <v>17</v>
      </c>
      <c r="N75" s="5">
        <v>169.39312500000014</v>
      </c>
      <c r="O75" s="3">
        <v>11</v>
      </c>
    </row>
    <row r="76" spans="1:15" x14ac:dyDescent="0.25">
      <c r="A76" s="3">
        <v>201307850</v>
      </c>
      <c r="B76" s="4" t="s">
        <v>177</v>
      </c>
      <c r="C76" s="4" t="s">
        <v>176</v>
      </c>
      <c r="D76" s="3" t="s">
        <v>5</v>
      </c>
      <c r="E76" s="3">
        <v>2007</v>
      </c>
      <c r="F76" s="3" t="s">
        <v>200</v>
      </c>
      <c r="G76" s="3" t="s">
        <v>11</v>
      </c>
      <c r="H76" s="4" t="s">
        <v>12</v>
      </c>
      <c r="I76" s="4" t="s">
        <v>12</v>
      </c>
      <c r="J76" s="5">
        <v>123.255</v>
      </c>
      <c r="K76" s="3">
        <v>5</v>
      </c>
      <c r="L76" s="5">
        <v>140.61199999999999</v>
      </c>
      <c r="M76" s="3">
        <v>7</v>
      </c>
      <c r="N76" s="5">
        <v>168.58312500000014</v>
      </c>
      <c r="O76" s="3">
        <v>6</v>
      </c>
    </row>
    <row r="77" spans="1:15" x14ac:dyDescent="0.25">
      <c r="A77" s="3">
        <v>201307849</v>
      </c>
      <c r="B77" s="4" t="s">
        <v>235</v>
      </c>
      <c r="C77" s="4" t="s">
        <v>176</v>
      </c>
      <c r="D77" s="3" t="s">
        <v>5</v>
      </c>
      <c r="E77" s="3">
        <v>2005</v>
      </c>
      <c r="F77" s="3" t="s">
        <v>201</v>
      </c>
      <c r="G77" s="3" t="s">
        <v>11</v>
      </c>
      <c r="H77" s="4" t="s">
        <v>12</v>
      </c>
      <c r="I77" s="4" t="s">
        <v>42</v>
      </c>
      <c r="J77" s="5">
        <v>72.935000000000002</v>
      </c>
      <c r="K77" s="3">
        <v>3</v>
      </c>
      <c r="L77" s="5">
        <v>59.84</v>
      </c>
      <c r="M77" s="3">
        <v>3</v>
      </c>
      <c r="N77" s="5">
        <v>97.903125000000159</v>
      </c>
      <c r="O77" s="3">
        <v>3</v>
      </c>
    </row>
    <row r="78" spans="1:15" x14ac:dyDescent="0.25">
      <c r="A78" s="3">
        <v>2018050263</v>
      </c>
      <c r="B78" s="4" t="s">
        <v>43</v>
      </c>
      <c r="C78" s="4" t="s">
        <v>98</v>
      </c>
      <c r="D78" s="3" t="s">
        <v>7</v>
      </c>
      <c r="E78" s="3">
        <v>2006</v>
      </c>
      <c r="F78" s="3" t="s">
        <v>200</v>
      </c>
      <c r="G78" s="3" t="s">
        <v>6</v>
      </c>
      <c r="H78" s="4" t="s">
        <v>87</v>
      </c>
      <c r="I78" s="4" t="s">
        <v>12</v>
      </c>
      <c r="J78" s="5">
        <v>147.995</v>
      </c>
      <c r="K78" s="3">
        <v>5</v>
      </c>
      <c r="L78" s="5">
        <v>116.185</v>
      </c>
      <c r="M78" s="3">
        <v>3</v>
      </c>
      <c r="N78" s="5">
        <v>171.65249999999997</v>
      </c>
      <c r="O78" s="3">
        <v>5</v>
      </c>
    </row>
    <row r="79" spans="1:15" x14ac:dyDescent="0.25">
      <c r="A79" s="3">
        <v>2017071860</v>
      </c>
      <c r="B79" s="4" t="s">
        <v>236</v>
      </c>
      <c r="C79" s="4" t="s">
        <v>237</v>
      </c>
      <c r="D79" s="3" t="s">
        <v>7</v>
      </c>
      <c r="E79" s="3">
        <v>2006</v>
      </c>
      <c r="F79" s="3" t="s">
        <v>200</v>
      </c>
      <c r="G79" s="3" t="s">
        <v>6</v>
      </c>
      <c r="H79" s="4" t="s">
        <v>12</v>
      </c>
      <c r="I79" s="4" t="s">
        <v>12</v>
      </c>
      <c r="J79" s="5">
        <v>607.52500000000009</v>
      </c>
      <c r="K79" s="3">
        <v>17</v>
      </c>
      <c r="L79" s="5">
        <v>990</v>
      </c>
      <c r="N79" s="5">
        <v>990</v>
      </c>
    </row>
    <row r="80" spans="1:15" x14ac:dyDescent="0.25">
      <c r="A80" s="3">
        <v>2017090153</v>
      </c>
      <c r="B80" s="4" t="s">
        <v>22</v>
      </c>
      <c r="C80" s="4" t="s">
        <v>57</v>
      </c>
      <c r="D80" s="3" t="s">
        <v>5</v>
      </c>
      <c r="E80" s="3">
        <v>2006</v>
      </c>
      <c r="F80" s="3" t="s">
        <v>200</v>
      </c>
      <c r="G80" s="3" t="s">
        <v>6</v>
      </c>
      <c r="H80" s="4" t="s">
        <v>18</v>
      </c>
      <c r="I80" s="4" t="s">
        <v>15</v>
      </c>
      <c r="J80" s="5">
        <v>377.77750000000003</v>
      </c>
      <c r="K80" s="3">
        <v>18</v>
      </c>
      <c r="L80" s="5">
        <v>248.88499999999999</v>
      </c>
      <c r="M80" s="3">
        <v>12</v>
      </c>
      <c r="N80" s="5">
        <v>345.04062500000003</v>
      </c>
      <c r="O80" s="3">
        <v>13</v>
      </c>
    </row>
    <row r="81" spans="1:15" x14ac:dyDescent="0.25">
      <c r="A81" s="3">
        <v>2014092509</v>
      </c>
      <c r="B81" s="4" t="s">
        <v>152</v>
      </c>
      <c r="C81" s="4" t="s">
        <v>153</v>
      </c>
      <c r="D81" s="3" t="s">
        <v>7</v>
      </c>
      <c r="E81" s="3">
        <v>2004</v>
      </c>
      <c r="F81" s="3" t="s">
        <v>201</v>
      </c>
      <c r="G81" s="3" t="s">
        <v>6</v>
      </c>
      <c r="H81" s="4" t="s">
        <v>18</v>
      </c>
      <c r="I81" s="4" t="s">
        <v>19</v>
      </c>
      <c r="J81" s="5">
        <v>179.42500000000004</v>
      </c>
      <c r="K81" s="3">
        <v>12</v>
      </c>
      <c r="L81" s="5">
        <v>183.52250000000001</v>
      </c>
      <c r="M81" s="3">
        <v>14</v>
      </c>
      <c r="N81" s="5">
        <v>210.98749999999995</v>
      </c>
      <c r="O81" s="3">
        <v>13</v>
      </c>
    </row>
    <row r="82" spans="1:15" x14ac:dyDescent="0.25">
      <c r="A82" s="3">
        <v>2017063988</v>
      </c>
      <c r="B82" s="4" t="s">
        <v>111</v>
      </c>
      <c r="C82" s="4" t="s">
        <v>55</v>
      </c>
      <c r="D82" s="3" t="s">
        <v>7</v>
      </c>
      <c r="E82" s="3">
        <v>2008</v>
      </c>
      <c r="F82" s="3" t="s">
        <v>199</v>
      </c>
      <c r="G82" s="3" t="s">
        <v>6</v>
      </c>
      <c r="H82" s="4" t="s">
        <v>21</v>
      </c>
      <c r="I82" s="4" t="s">
        <v>15</v>
      </c>
      <c r="J82" s="5">
        <v>238.26000000000002</v>
      </c>
      <c r="K82" s="3">
        <v>8</v>
      </c>
      <c r="L82" s="5">
        <v>307.76</v>
      </c>
      <c r="M82" s="3">
        <v>7</v>
      </c>
      <c r="N82" s="5">
        <v>496.56649999999996</v>
      </c>
      <c r="O82" s="3">
        <v>9</v>
      </c>
    </row>
    <row r="83" spans="1:15" x14ac:dyDescent="0.25">
      <c r="A83" s="3">
        <v>2017063989</v>
      </c>
      <c r="B83" s="4" t="s">
        <v>9</v>
      </c>
      <c r="C83" s="4" t="s">
        <v>55</v>
      </c>
      <c r="D83" s="3" t="s">
        <v>7</v>
      </c>
      <c r="E83" s="3">
        <v>2007</v>
      </c>
      <c r="F83" s="3" t="s">
        <v>200</v>
      </c>
      <c r="G83" s="3" t="s">
        <v>6</v>
      </c>
      <c r="H83" s="4" t="s">
        <v>21</v>
      </c>
      <c r="I83" s="4" t="s">
        <v>15</v>
      </c>
      <c r="J83" s="5">
        <v>228.69</v>
      </c>
      <c r="K83" s="3">
        <v>10</v>
      </c>
      <c r="L83" s="5">
        <v>354.30500000000001</v>
      </c>
      <c r="M83" s="3">
        <v>15</v>
      </c>
      <c r="N83" s="5">
        <v>436.79449999999991</v>
      </c>
      <c r="O83" s="3">
        <v>15</v>
      </c>
    </row>
    <row r="84" spans="1:15" x14ac:dyDescent="0.25">
      <c r="A84" s="3">
        <v>2015073354</v>
      </c>
      <c r="B84" s="4" t="s">
        <v>141</v>
      </c>
      <c r="C84" s="4" t="s">
        <v>142</v>
      </c>
      <c r="D84" s="3" t="s">
        <v>7</v>
      </c>
      <c r="E84" s="3">
        <v>2005</v>
      </c>
      <c r="F84" s="3" t="s">
        <v>201</v>
      </c>
      <c r="G84" s="3" t="s">
        <v>127</v>
      </c>
      <c r="H84" s="4" t="s">
        <v>18</v>
      </c>
      <c r="I84" s="4" t="s">
        <v>19</v>
      </c>
      <c r="J84" s="5">
        <v>93.405000000000001</v>
      </c>
      <c r="K84" s="3">
        <v>5</v>
      </c>
      <c r="L84" s="5">
        <v>119.06900000000002</v>
      </c>
      <c r="M84" s="3">
        <v>7</v>
      </c>
      <c r="N84" s="5">
        <v>124.56249999999997</v>
      </c>
      <c r="O84" s="3">
        <v>7</v>
      </c>
    </row>
    <row r="85" spans="1:15" x14ac:dyDescent="0.25">
      <c r="A85" s="3">
        <v>2016071159</v>
      </c>
      <c r="B85" s="4" t="s">
        <v>125</v>
      </c>
      <c r="C85" s="4" t="s">
        <v>126</v>
      </c>
      <c r="D85" s="3" t="s">
        <v>5</v>
      </c>
      <c r="E85" s="3">
        <v>2008</v>
      </c>
      <c r="F85" s="3" t="s">
        <v>199</v>
      </c>
      <c r="G85" s="3" t="s">
        <v>127</v>
      </c>
      <c r="H85" s="4" t="s">
        <v>18</v>
      </c>
      <c r="I85" s="4" t="s">
        <v>19</v>
      </c>
      <c r="J85" s="5">
        <v>164.5</v>
      </c>
      <c r="K85" s="3">
        <v>1</v>
      </c>
      <c r="L85" s="5">
        <v>990</v>
      </c>
      <c r="N85" s="5">
        <v>176.89812500000016</v>
      </c>
      <c r="O85" s="3">
        <v>3</v>
      </c>
    </row>
    <row r="86" spans="1:15" x14ac:dyDescent="0.25">
      <c r="A86" s="3">
        <v>2016093916</v>
      </c>
      <c r="B86" s="4" t="s">
        <v>114</v>
      </c>
      <c r="C86" s="4" t="s">
        <v>84</v>
      </c>
      <c r="D86" s="3" t="s">
        <v>5</v>
      </c>
      <c r="E86" s="3">
        <v>2007</v>
      </c>
      <c r="F86" s="3" t="s">
        <v>200</v>
      </c>
      <c r="G86" s="3" t="s">
        <v>6</v>
      </c>
      <c r="H86" s="4" t="s">
        <v>12</v>
      </c>
      <c r="I86" s="4" t="s">
        <v>12</v>
      </c>
      <c r="J86" s="5">
        <v>140.35</v>
      </c>
      <c r="K86" s="3">
        <v>6</v>
      </c>
      <c r="L86" s="5">
        <v>132.53</v>
      </c>
      <c r="M86" s="3">
        <v>6</v>
      </c>
      <c r="N86" s="5">
        <v>208.99812500000013</v>
      </c>
      <c r="O86" s="3">
        <v>8</v>
      </c>
    </row>
    <row r="87" spans="1:15" x14ac:dyDescent="0.25">
      <c r="A87" s="3">
        <v>2014071929</v>
      </c>
      <c r="B87" s="4" t="s">
        <v>238</v>
      </c>
      <c r="C87" s="4" t="s">
        <v>239</v>
      </c>
      <c r="D87" s="3" t="s">
        <v>7</v>
      </c>
      <c r="E87" s="3">
        <v>2005</v>
      </c>
      <c r="F87" s="3" t="s">
        <v>201</v>
      </c>
      <c r="G87" s="3" t="s">
        <v>6</v>
      </c>
      <c r="H87" s="4" t="s">
        <v>21</v>
      </c>
      <c r="I87" s="4" t="s">
        <v>15</v>
      </c>
      <c r="J87" s="5">
        <v>83.905000000000001</v>
      </c>
      <c r="K87" s="3">
        <v>3</v>
      </c>
      <c r="L87" s="5">
        <v>119.05399999999997</v>
      </c>
      <c r="M87" s="3">
        <v>6</v>
      </c>
      <c r="N87" s="5">
        <v>108.0275</v>
      </c>
      <c r="O87" s="3">
        <v>5</v>
      </c>
    </row>
    <row r="88" spans="1:15" x14ac:dyDescent="0.25">
      <c r="A88" s="3">
        <v>2017071925</v>
      </c>
      <c r="B88" s="4" t="s">
        <v>240</v>
      </c>
      <c r="C88" s="4" t="s">
        <v>239</v>
      </c>
      <c r="D88" s="3" t="s">
        <v>7</v>
      </c>
      <c r="E88" s="3">
        <v>2004</v>
      </c>
      <c r="F88" s="3" t="s">
        <v>201</v>
      </c>
      <c r="G88" s="3" t="s">
        <v>6</v>
      </c>
      <c r="H88" s="4" t="s">
        <v>87</v>
      </c>
      <c r="I88" s="4" t="s">
        <v>87</v>
      </c>
      <c r="J88" s="5">
        <v>380.20500000000004</v>
      </c>
      <c r="K88" s="3">
        <v>20</v>
      </c>
      <c r="L88" s="5">
        <v>402.48499999999996</v>
      </c>
      <c r="M88" s="3">
        <v>19</v>
      </c>
      <c r="N88" s="5">
        <v>364.7525</v>
      </c>
      <c r="O88" s="3">
        <v>18</v>
      </c>
    </row>
    <row r="89" spans="1:15" x14ac:dyDescent="0.25">
      <c r="A89" s="3">
        <v>2017071924</v>
      </c>
      <c r="B89" s="4" t="s">
        <v>241</v>
      </c>
      <c r="C89" s="4" t="s">
        <v>239</v>
      </c>
      <c r="D89" s="3" t="s">
        <v>5</v>
      </c>
      <c r="E89" s="3">
        <v>2002</v>
      </c>
      <c r="F89" s="3" t="s">
        <v>202</v>
      </c>
      <c r="G89" s="3" t="s">
        <v>6</v>
      </c>
      <c r="H89" s="4" t="s">
        <v>87</v>
      </c>
      <c r="I89" s="4" t="s">
        <v>87</v>
      </c>
      <c r="J89" s="5">
        <v>213.78</v>
      </c>
      <c r="K89" s="3">
        <v>4</v>
      </c>
      <c r="L89" s="5">
        <v>254.96600000000001</v>
      </c>
      <c r="M89" s="3">
        <v>1</v>
      </c>
      <c r="N89" s="5">
        <v>319.54512500000016</v>
      </c>
      <c r="O89" s="3">
        <v>1</v>
      </c>
    </row>
    <row r="90" spans="1:15" x14ac:dyDescent="0.25">
      <c r="A90" s="3">
        <v>2015063004</v>
      </c>
      <c r="B90" s="4" t="s">
        <v>158</v>
      </c>
      <c r="C90" s="4" t="s">
        <v>29</v>
      </c>
      <c r="D90" s="3" t="s">
        <v>7</v>
      </c>
      <c r="E90" s="3">
        <v>2007</v>
      </c>
      <c r="F90" s="3" t="s">
        <v>200</v>
      </c>
      <c r="G90" s="3" t="s">
        <v>6</v>
      </c>
      <c r="H90" s="4" t="s">
        <v>12</v>
      </c>
      <c r="I90" s="4" t="s">
        <v>12</v>
      </c>
      <c r="J90" s="5">
        <v>170.995</v>
      </c>
      <c r="K90" s="3">
        <v>6</v>
      </c>
      <c r="L90" s="5">
        <v>184.01</v>
      </c>
      <c r="M90" s="3">
        <v>8</v>
      </c>
      <c r="N90" s="5">
        <v>350.17849999999993</v>
      </c>
      <c r="O90" s="3">
        <v>14</v>
      </c>
    </row>
    <row r="91" spans="1:15" x14ac:dyDescent="0.25">
      <c r="A91" s="3">
        <v>2015063003</v>
      </c>
      <c r="B91" s="4" t="s">
        <v>147</v>
      </c>
      <c r="C91" s="4" t="s">
        <v>29</v>
      </c>
      <c r="D91" s="3" t="s">
        <v>5</v>
      </c>
      <c r="E91" s="3">
        <v>2005</v>
      </c>
      <c r="F91" s="3" t="s">
        <v>201</v>
      </c>
      <c r="G91" s="3" t="s">
        <v>6</v>
      </c>
      <c r="H91" s="4" t="s">
        <v>12</v>
      </c>
      <c r="I91" s="4" t="s">
        <v>42</v>
      </c>
      <c r="J91" s="5">
        <v>128.35</v>
      </c>
      <c r="K91" s="3">
        <v>11</v>
      </c>
      <c r="L91" s="5">
        <v>131.90750000000003</v>
      </c>
      <c r="M91" s="3">
        <v>13</v>
      </c>
      <c r="N91" s="5">
        <v>148.09312500000016</v>
      </c>
      <c r="O91" s="3">
        <v>8</v>
      </c>
    </row>
    <row r="92" spans="1:15" x14ac:dyDescent="0.25">
      <c r="A92" s="3">
        <v>2019070959</v>
      </c>
      <c r="B92" s="4" t="s">
        <v>52</v>
      </c>
      <c r="C92" s="4" t="s">
        <v>53</v>
      </c>
      <c r="D92" s="3" t="s">
        <v>7</v>
      </c>
      <c r="E92" s="3">
        <v>2008</v>
      </c>
      <c r="F92" s="3" t="s">
        <v>199</v>
      </c>
      <c r="G92" s="3" t="s">
        <v>6</v>
      </c>
      <c r="H92" s="4" t="s">
        <v>12</v>
      </c>
      <c r="I92" s="4" t="s">
        <v>12</v>
      </c>
      <c r="J92" s="5">
        <v>195.46</v>
      </c>
      <c r="K92" s="3">
        <v>4</v>
      </c>
      <c r="L92" s="5">
        <v>205.09700000000001</v>
      </c>
      <c r="M92" s="3">
        <v>4</v>
      </c>
      <c r="N92" s="5">
        <v>241.63849999999996</v>
      </c>
      <c r="O92" s="3">
        <v>4</v>
      </c>
    </row>
    <row r="93" spans="1:15" x14ac:dyDescent="0.25">
      <c r="A93" s="3">
        <v>201307992</v>
      </c>
      <c r="B93" s="4" t="s">
        <v>167</v>
      </c>
      <c r="C93" s="4" t="s">
        <v>168</v>
      </c>
      <c r="D93" s="3" t="s">
        <v>7</v>
      </c>
      <c r="E93" s="3">
        <v>2005</v>
      </c>
      <c r="F93" s="3" t="s">
        <v>201</v>
      </c>
      <c r="G93" s="3" t="s">
        <v>6</v>
      </c>
      <c r="H93" s="4" t="s">
        <v>18</v>
      </c>
      <c r="I93" s="4" t="s">
        <v>42</v>
      </c>
      <c r="J93" s="5">
        <v>50</v>
      </c>
      <c r="K93" s="3">
        <v>1</v>
      </c>
      <c r="L93" s="5">
        <v>50</v>
      </c>
      <c r="M93" s="3">
        <v>1</v>
      </c>
      <c r="N93" s="5">
        <v>50</v>
      </c>
      <c r="O93" s="3">
        <v>1</v>
      </c>
    </row>
    <row r="94" spans="1:15" x14ac:dyDescent="0.25">
      <c r="A94" s="3">
        <v>2018080509</v>
      </c>
      <c r="B94" s="4" t="s">
        <v>74</v>
      </c>
      <c r="C94" s="4" t="s">
        <v>75</v>
      </c>
      <c r="D94" s="3" t="s">
        <v>7</v>
      </c>
      <c r="E94" s="3">
        <v>2004</v>
      </c>
      <c r="F94" s="3" t="s">
        <v>201</v>
      </c>
      <c r="G94" s="3" t="s">
        <v>6</v>
      </c>
      <c r="H94" s="4" t="s">
        <v>12</v>
      </c>
      <c r="I94" s="4" t="s">
        <v>12</v>
      </c>
      <c r="J94" s="5">
        <v>215.83500000000001</v>
      </c>
      <c r="K94" s="3">
        <v>16</v>
      </c>
      <c r="L94" s="5">
        <v>335.11250000000001</v>
      </c>
      <c r="M94" s="3">
        <v>18</v>
      </c>
      <c r="N94" s="5">
        <v>282.2525</v>
      </c>
      <c r="O94" s="3">
        <v>16</v>
      </c>
    </row>
    <row r="95" spans="1:15" x14ac:dyDescent="0.25">
      <c r="A95" s="3">
        <v>2018080487</v>
      </c>
      <c r="B95" s="4" t="s">
        <v>108</v>
      </c>
      <c r="C95" s="4" t="s">
        <v>78</v>
      </c>
      <c r="D95" s="3" t="s">
        <v>7</v>
      </c>
      <c r="E95" s="3">
        <v>2004</v>
      </c>
      <c r="F95" s="3" t="s">
        <v>201</v>
      </c>
      <c r="G95" s="3" t="s">
        <v>6</v>
      </c>
      <c r="I95" s="4" t="s">
        <v>41</v>
      </c>
      <c r="J95" s="5">
        <v>369.42250000000001</v>
      </c>
      <c r="K95" s="3">
        <v>19</v>
      </c>
      <c r="L95" s="5">
        <v>990</v>
      </c>
      <c r="N95" s="5">
        <v>990</v>
      </c>
    </row>
    <row r="96" spans="1:15" x14ac:dyDescent="0.25">
      <c r="A96" s="3">
        <v>2015073228</v>
      </c>
      <c r="B96" s="4" t="s">
        <v>143</v>
      </c>
      <c r="C96" s="4" t="s">
        <v>144</v>
      </c>
      <c r="D96" s="3" t="s">
        <v>7</v>
      </c>
      <c r="E96" s="3">
        <v>2008</v>
      </c>
      <c r="F96" s="3" t="s">
        <v>199</v>
      </c>
      <c r="G96" s="3" t="s">
        <v>6</v>
      </c>
      <c r="H96" s="4" t="s">
        <v>12</v>
      </c>
      <c r="I96" s="4" t="s">
        <v>12</v>
      </c>
      <c r="J96" s="5">
        <v>130.97499999999999</v>
      </c>
      <c r="K96" s="3">
        <v>1</v>
      </c>
      <c r="L96" s="5">
        <v>87.134999999999991</v>
      </c>
      <c r="M96" s="3">
        <v>1</v>
      </c>
      <c r="N96" s="5">
        <v>156.36649999999997</v>
      </c>
      <c r="O96" s="3">
        <v>2</v>
      </c>
    </row>
    <row r="97" spans="1:15" x14ac:dyDescent="0.25">
      <c r="A97" s="3">
        <v>2016081227</v>
      </c>
      <c r="B97" s="4" t="s">
        <v>124</v>
      </c>
      <c r="C97" s="4" t="s">
        <v>242</v>
      </c>
      <c r="D97" s="3" t="s">
        <v>7</v>
      </c>
      <c r="E97" s="3">
        <v>2007</v>
      </c>
      <c r="F97" s="3" t="s">
        <v>200</v>
      </c>
      <c r="G97" s="3" t="s">
        <v>6</v>
      </c>
      <c r="H97" s="4" t="s">
        <v>18</v>
      </c>
      <c r="I97" s="4" t="s">
        <v>19</v>
      </c>
      <c r="J97" s="5">
        <v>300.78999999999996</v>
      </c>
      <c r="K97" s="3">
        <v>14</v>
      </c>
      <c r="L97" s="5">
        <v>296.72500000000002</v>
      </c>
      <c r="M97" s="3">
        <v>12</v>
      </c>
      <c r="N97" s="5">
        <v>303.36250000000001</v>
      </c>
      <c r="O97" s="3">
        <v>13</v>
      </c>
    </row>
    <row r="98" spans="1:15" x14ac:dyDescent="0.25">
      <c r="A98" s="3">
        <v>2014061820</v>
      </c>
      <c r="B98" s="4" t="s">
        <v>23</v>
      </c>
      <c r="C98" s="4" t="s">
        <v>162</v>
      </c>
      <c r="D98" s="3" t="s">
        <v>5</v>
      </c>
      <c r="E98" s="3">
        <v>2003</v>
      </c>
      <c r="F98" s="3" t="s">
        <v>201</v>
      </c>
      <c r="G98" s="3" t="s">
        <v>6</v>
      </c>
      <c r="H98" s="4" t="s">
        <v>12</v>
      </c>
      <c r="I98" s="4" t="s">
        <v>42</v>
      </c>
      <c r="J98" s="5">
        <v>205.87375000000003</v>
      </c>
      <c r="K98" s="3">
        <v>16</v>
      </c>
      <c r="L98" s="5">
        <v>87.901250000000019</v>
      </c>
      <c r="M98" s="3">
        <v>7</v>
      </c>
      <c r="N98" s="5">
        <v>200.44062500000013</v>
      </c>
      <c r="O98" s="3">
        <v>12</v>
      </c>
    </row>
    <row r="99" spans="1:15" x14ac:dyDescent="0.25">
      <c r="A99" s="3">
        <v>2018050239</v>
      </c>
      <c r="B99" s="4" t="s">
        <v>243</v>
      </c>
      <c r="C99" s="4" t="s">
        <v>244</v>
      </c>
      <c r="D99" s="3" t="s">
        <v>5</v>
      </c>
      <c r="E99" s="3">
        <v>2005</v>
      </c>
      <c r="F99" s="3" t="s">
        <v>201</v>
      </c>
      <c r="G99" s="3" t="s">
        <v>6</v>
      </c>
      <c r="H99" s="4" t="s">
        <v>12</v>
      </c>
      <c r="I99" s="4" t="s">
        <v>12</v>
      </c>
      <c r="J99" s="5">
        <v>225.48499999999999</v>
      </c>
      <c r="K99" s="3">
        <v>17</v>
      </c>
      <c r="L99" s="5">
        <v>295.94</v>
      </c>
      <c r="M99" s="3">
        <v>18</v>
      </c>
      <c r="N99" s="5">
        <v>990</v>
      </c>
    </row>
    <row r="100" spans="1:15" x14ac:dyDescent="0.25">
      <c r="A100" s="3">
        <v>2015103779</v>
      </c>
      <c r="B100" s="4" t="s">
        <v>136</v>
      </c>
      <c r="C100" s="4" t="s">
        <v>137</v>
      </c>
      <c r="D100" s="3" t="s">
        <v>7</v>
      </c>
      <c r="E100" s="3">
        <v>2008</v>
      </c>
      <c r="F100" s="3" t="s">
        <v>199</v>
      </c>
      <c r="G100" s="3" t="s">
        <v>6</v>
      </c>
      <c r="H100" s="4" t="s">
        <v>21</v>
      </c>
      <c r="I100" s="4" t="s">
        <v>15</v>
      </c>
      <c r="J100" s="5">
        <v>358.27</v>
      </c>
      <c r="K100" s="3">
        <v>12</v>
      </c>
      <c r="L100" s="5">
        <v>990</v>
      </c>
      <c r="N100" s="5">
        <v>990</v>
      </c>
    </row>
    <row r="101" spans="1:15" x14ac:dyDescent="0.25">
      <c r="A101" s="3">
        <v>2015093768</v>
      </c>
      <c r="B101" s="4" t="s">
        <v>138</v>
      </c>
      <c r="C101" s="4" t="s">
        <v>139</v>
      </c>
      <c r="D101" s="3" t="s">
        <v>7</v>
      </c>
      <c r="E101" s="3">
        <v>2004</v>
      </c>
      <c r="F101" s="3" t="s">
        <v>201</v>
      </c>
      <c r="G101" s="3" t="s">
        <v>6</v>
      </c>
      <c r="I101" s="4" t="s">
        <v>15</v>
      </c>
      <c r="J101" s="5">
        <v>194.67850000000001</v>
      </c>
      <c r="K101" s="3">
        <v>14</v>
      </c>
      <c r="L101" s="5">
        <v>180.02749999999995</v>
      </c>
      <c r="M101" s="3">
        <v>13</v>
      </c>
      <c r="N101" s="5">
        <v>238.65499999999992</v>
      </c>
      <c r="O101" s="3">
        <v>14</v>
      </c>
    </row>
    <row r="102" spans="1:15" x14ac:dyDescent="0.25">
      <c r="A102" s="3">
        <v>2018100689</v>
      </c>
      <c r="B102" s="4" t="s">
        <v>136</v>
      </c>
      <c r="C102" s="4" t="s">
        <v>245</v>
      </c>
      <c r="D102" s="3" t="s">
        <v>7</v>
      </c>
      <c r="E102" s="3">
        <v>2003</v>
      </c>
      <c r="F102" s="3" t="s">
        <v>201</v>
      </c>
      <c r="G102" s="3" t="s">
        <v>6</v>
      </c>
      <c r="H102" s="4" t="s">
        <v>12</v>
      </c>
      <c r="I102" s="4" t="s">
        <v>12</v>
      </c>
      <c r="J102" s="5">
        <v>990</v>
      </c>
      <c r="L102" s="5">
        <v>990</v>
      </c>
      <c r="N102" s="5">
        <v>990</v>
      </c>
    </row>
    <row r="103" spans="1:15" x14ac:dyDescent="0.25">
      <c r="A103" s="3">
        <v>2018100690</v>
      </c>
      <c r="B103" s="4" t="s">
        <v>246</v>
      </c>
      <c r="C103" s="4" t="s">
        <v>245</v>
      </c>
      <c r="D103" s="3" t="s">
        <v>5</v>
      </c>
      <c r="E103" s="3">
        <v>2002</v>
      </c>
      <c r="F103" s="3" t="s">
        <v>202</v>
      </c>
      <c r="G103" s="3" t="s">
        <v>6</v>
      </c>
      <c r="I103" s="4" t="s">
        <v>42</v>
      </c>
      <c r="J103" s="5">
        <v>990</v>
      </c>
      <c r="K103" s="3">
        <v>5</v>
      </c>
      <c r="L103" s="5">
        <v>990</v>
      </c>
      <c r="N103" s="5">
        <v>990</v>
      </c>
    </row>
    <row r="104" spans="1:15" x14ac:dyDescent="0.25">
      <c r="A104" s="3">
        <v>2014112741</v>
      </c>
      <c r="B104" s="4" t="s">
        <v>150</v>
      </c>
      <c r="C104" s="4" t="s">
        <v>17</v>
      </c>
      <c r="D104" s="3" t="s">
        <v>7</v>
      </c>
      <c r="E104" s="3">
        <v>2008</v>
      </c>
      <c r="F104" s="3" t="s">
        <v>199</v>
      </c>
      <c r="G104" s="3" t="s">
        <v>6</v>
      </c>
      <c r="H104" s="4" t="s">
        <v>18</v>
      </c>
      <c r="I104" s="4" t="s">
        <v>19</v>
      </c>
      <c r="J104" s="5">
        <v>178</v>
      </c>
      <c r="K104" s="3">
        <v>3</v>
      </c>
      <c r="L104" s="5">
        <v>229.64</v>
      </c>
      <c r="M104" s="3">
        <v>5</v>
      </c>
      <c r="N104" s="5">
        <v>239.93249999999995</v>
      </c>
      <c r="O104" s="3">
        <v>3</v>
      </c>
    </row>
    <row r="105" spans="1:15" x14ac:dyDescent="0.25">
      <c r="A105" s="3">
        <v>2017090114</v>
      </c>
      <c r="B105" s="4" t="s">
        <v>103</v>
      </c>
      <c r="C105" s="4" t="s">
        <v>17</v>
      </c>
      <c r="D105" s="3" t="s">
        <v>7</v>
      </c>
      <c r="E105" s="3">
        <v>2007</v>
      </c>
      <c r="F105" s="3" t="s">
        <v>200</v>
      </c>
      <c r="G105" s="3" t="s">
        <v>6</v>
      </c>
      <c r="H105" s="4" t="s">
        <v>12</v>
      </c>
      <c r="I105" s="4" t="s">
        <v>12</v>
      </c>
      <c r="J105" s="5">
        <v>250.30499999999998</v>
      </c>
      <c r="K105" s="3">
        <v>12</v>
      </c>
      <c r="L105" s="5">
        <v>275.47699999999998</v>
      </c>
      <c r="M105" s="3">
        <v>11</v>
      </c>
      <c r="N105" s="5">
        <v>257.30749999999995</v>
      </c>
      <c r="O105" s="3">
        <v>10</v>
      </c>
    </row>
    <row r="106" spans="1:15" x14ac:dyDescent="0.25">
      <c r="A106" s="3">
        <v>201307964</v>
      </c>
      <c r="B106" s="4" t="s">
        <v>247</v>
      </c>
      <c r="C106" s="4" t="s">
        <v>248</v>
      </c>
      <c r="D106" s="3" t="s">
        <v>7</v>
      </c>
      <c r="E106" s="3">
        <v>2004</v>
      </c>
      <c r="F106" s="3" t="s">
        <v>201</v>
      </c>
      <c r="G106" s="3" t="s">
        <v>6</v>
      </c>
      <c r="H106" s="4" t="s">
        <v>18</v>
      </c>
      <c r="I106" s="4" t="s">
        <v>42</v>
      </c>
      <c r="J106" s="5">
        <v>203.01249999999999</v>
      </c>
      <c r="K106" s="3">
        <v>15</v>
      </c>
      <c r="L106" s="5">
        <v>143.73874999999998</v>
      </c>
      <c r="M106" s="3">
        <v>11</v>
      </c>
      <c r="N106" s="5">
        <v>286.84624999999994</v>
      </c>
      <c r="O106" s="3">
        <v>17</v>
      </c>
    </row>
    <row r="107" spans="1:15" x14ac:dyDescent="0.25">
      <c r="A107" s="3">
        <v>2016062285</v>
      </c>
      <c r="B107" s="4" t="s">
        <v>134</v>
      </c>
      <c r="C107" s="4" t="s">
        <v>135</v>
      </c>
      <c r="D107" s="3" t="s">
        <v>7</v>
      </c>
      <c r="E107" s="3">
        <v>2005</v>
      </c>
      <c r="F107" s="3" t="s">
        <v>201</v>
      </c>
      <c r="G107" s="3" t="s">
        <v>6</v>
      </c>
      <c r="H107" s="4" t="s">
        <v>12</v>
      </c>
      <c r="I107" s="4" t="s">
        <v>12</v>
      </c>
      <c r="J107" s="5">
        <v>187.31</v>
      </c>
      <c r="K107" s="3">
        <v>13</v>
      </c>
      <c r="L107" s="5">
        <v>138.19</v>
      </c>
      <c r="M107" s="3">
        <v>9</v>
      </c>
      <c r="N107" s="5">
        <v>205.71049999999994</v>
      </c>
      <c r="O107" s="3">
        <v>11</v>
      </c>
    </row>
    <row r="108" spans="1:15" x14ac:dyDescent="0.25">
      <c r="A108" s="3">
        <v>2017090128</v>
      </c>
      <c r="B108" s="4" t="s">
        <v>101</v>
      </c>
      <c r="C108" s="4" t="s">
        <v>72</v>
      </c>
      <c r="D108" s="3" t="s">
        <v>5</v>
      </c>
      <c r="E108" s="3">
        <v>2008</v>
      </c>
      <c r="F108" s="3" t="s">
        <v>199</v>
      </c>
      <c r="G108" s="3" t="s">
        <v>6</v>
      </c>
      <c r="H108" s="4" t="s">
        <v>18</v>
      </c>
      <c r="I108" s="4" t="s">
        <v>19</v>
      </c>
      <c r="J108" s="5">
        <v>236.48499999999999</v>
      </c>
      <c r="K108" s="3">
        <v>6</v>
      </c>
      <c r="L108" s="5">
        <v>259.38</v>
      </c>
      <c r="M108" s="3">
        <v>7</v>
      </c>
      <c r="N108" s="5">
        <v>268.11812500000013</v>
      </c>
      <c r="O108" s="3">
        <v>7</v>
      </c>
    </row>
    <row r="109" spans="1:15" x14ac:dyDescent="0.25">
      <c r="A109" s="3">
        <v>2016071150</v>
      </c>
      <c r="B109" s="4" t="s">
        <v>23</v>
      </c>
      <c r="C109" s="4" t="s">
        <v>249</v>
      </c>
      <c r="D109" s="3" t="s">
        <v>5</v>
      </c>
      <c r="E109" s="3">
        <v>2002</v>
      </c>
      <c r="F109" s="3" t="s">
        <v>202</v>
      </c>
      <c r="G109" s="3" t="s">
        <v>6</v>
      </c>
      <c r="H109" s="4" t="s">
        <v>71</v>
      </c>
      <c r="I109" s="4" t="s">
        <v>42</v>
      </c>
      <c r="J109" s="5">
        <v>173.03500000000005</v>
      </c>
      <c r="K109" s="3">
        <v>3</v>
      </c>
      <c r="L109" s="5">
        <v>584.05437499999994</v>
      </c>
      <c r="M109" s="3">
        <v>2</v>
      </c>
      <c r="N109" s="5">
        <v>990</v>
      </c>
    </row>
    <row r="110" spans="1:15" x14ac:dyDescent="0.25">
      <c r="A110" s="3">
        <v>2014072001</v>
      </c>
      <c r="B110" s="4" t="s">
        <v>156</v>
      </c>
      <c r="C110" s="4" t="s">
        <v>157</v>
      </c>
      <c r="D110" s="3" t="s">
        <v>7</v>
      </c>
      <c r="E110" s="3">
        <v>2007</v>
      </c>
      <c r="F110" s="3" t="s">
        <v>200</v>
      </c>
      <c r="G110" s="3" t="s">
        <v>6</v>
      </c>
      <c r="H110" s="4" t="s">
        <v>18</v>
      </c>
      <c r="I110" s="4" t="s">
        <v>19</v>
      </c>
      <c r="J110" s="5">
        <v>106.96000000000001</v>
      </c>
      <c r="K110" s="3">
        <v>3</v>
      </c>
      <c r="L110" s="5">
        <v>157.16899999999998</v>
      </c>
      <c r="M110" s="3">
        <v>4</v>
      </c>
      <c r="N110" s="5">
        <v>110.00249999999997</v>
      </c>
      <c r="O110" s="3">
        <v>2</v>
      </c>
    </row>
    <row r="111" spans="1:15" x14ac:dyDescent="0.25">
      <c r="A111" s="3">
        <v>2015062976</v>
      </c>
      <c r="B111" s="4" t="s">
        <v>51</v>
      </c>
      <c r="C111" s="4" t="s">
        <v>130</v>
      </c>
      <c r="D111" s="3" t="s">
        <v>7</v>
      </c>
      <c r="E111" s="3">
        <v>2007</v>
      </c>
      <c r="F111" s="3" t="s">
        <v>200</v>
      </c>
      <c r="G111" s="3" t="s">
        <v>6</v>
      </c>
      <c r="H111" s="4" t="s">
        <v>18</v>
      </c>
      <c r="I111" s="4" t="s">
        <v>19</v>
      </c>
      <c r="J111" s="5">
        <v>52.311999999999998</v>
      </c>
      <c r="K111" s="3">
        <v>1</v>
      </c>
      <c r="L111" s="5">
        <v>110.273</v>
      </c>
      <c r="M111" s="3">
        <v>1</v>
      </c>
      <c r="N111" s="5">
        <v>102.98249999999996</v>
      </c>
      <c r="O111" s="3">
        <v>1</v>
      </c>
    </row>
    <row r="112" spans="1:15" x14ac:dyDescent="0.25">
      <c r="A112" s="3">
        <v>2020021471</v>
      </c>
      <c r="B112" s="4" t="s">
        <v>250</v>
      </c>
      <c r="C112" s="4" t="s">
        <v>251</v>
      </c>
      <c r="D112" s="3" t="s">
        <v>7</v>
      </c>
      <c r="E112" s="3">
        <v>2006</v>
      </c>
      <c r="F112" s="3" t="s">
        <v>200</v>
      </c>
      <c r="G112" s="3" t="s">
        <v>6</v>
      </c>
      <c r="H112" s="4" t="s">
        <v>87</v>
      </c>
      <c r="I112" s="4" t="s">
        <v>87</v>
      </c>
      <c r="J112" s="5">
        <v>990</v>
      </c>
      <c r="L112" s="5">
        <v>990</v>
      </c>
      <c r="N112" s="5">
        <v>990</v>
      </c>
    </row>
    <row r="113" spans="1:15" x14ac:dyDescent="0.25">
      <c r="A113" s="3">
        <v>2020091850</v>
      </c>
      <c r="B113" s="4" t="s">
        <v>24</v>
      </c>
      <c r="C113" s="4" t="s">
        <v>252</v>
      </c>
      <c r="D113" s="3" t="s">
        <v>7</v>
      </c>
      <c r="E113" s="3">
        <v>2005</v>
      </c>
      <c r="F113" s="3" t="s">
        <v>201</v>
      </c>
      <c r="G113" s="3" t="s">
        <v>6</v>
      </c>
      <c r="H113" s="4" t="s">
        <v>35</v>
      </c>
      <c r="I113" s="4" t="s">
        <v>35</v>
      </c>
      <c r="J113" s="5">
        <v>990</v>
      </c>
      <c r="L113" s="5">
        <v>990</v>
      </c>
      <c r="N113" s="5">
        <v>990</v>
      </c>
    </row>
    <row r="114" spans="1:15" x14ac:dyDescent="0.25">
      <c r="A114" s="3">
        <v>201306500</v>
      </c>
      <c r="B114" s="4" t="s">
        <v>54</v>
      </c>
      <c r="C114" s="4" t="s">
        <v>117</v>
      </c>
      <c r="D114" s="3" t="s">
        <v>5</v>
      </c>
      <c r="E114" s="3">
        <v>2006</v>
      </c>
      <c r="F114" s="3" t="s">
        <v>200</v>
      </c>
      <c r="G114" s="3" t="s">
        <v>6</v>
      </c>
      <c r="H114" s="4" t="s">
        <v>118</v>
      </c>
      <c r="I114" s="4" t="s">
        <v>12</v>
      </c>
      <c r="J114" s="5">
        <v>99.685000000000002</v>
      </c>
      <c r="K114" s="3">
        <v>2</v>
      </c>
      <c r="L114" s="5">
        <v>68.234999999999999</v>
      </c>
      <c r="M114" s="3">
        <v>1</v>
      </c>
      <c r="N114" s="5">
        <v>119.45312500000017</v>
      </c>
      <c r="O114" s="3">
        <v>2</v>
      </c>
    </row>
    <row r="115" spans="1:15" x14ac:dyDescent="0.25">
      <c r="A115" s="3">
        <v>201306499</v>
      </c>
      <c r="B115" s="4" t="s">
        <v>184</v>
      </c>
      <c r="C115" s="4" t="s">
        <v>117</v>
      </c>
      <c r="D115" s="3" t="s">
        <v>5</v>
      </c>
      <c r="E115" s="3">
        <v>2004</v>
      </c>
      <c r="F115" s="3" t="s">
        <v>201</v>
      </c>
      <c r="G115" s="3" t="s">
        <v>6</v>
      </c>
      <c r="H115" s="4" t="s">
        <v>118</v>
      </c>
      <c r="I115" s="4" t="s">
        <v>42</v>
      </c>
      <c r="J115" s="5">
        <v>108.505</v>
      </c>
      <c r="K115" s="3">
        <v>8</v>
      </c>
      <c r="L115" s="5">
        <v>77.360000000000014</v>
      </c>
      <c r="M115" s="3">
        <v>6</v>
      </c>
      <c r="N115" s="5">
        <v>142.39812500000008</v>
      </c>
      <c r="O115" s="3">
        <v>7</v>
      </c>
    </row>
    <row r="116" spans="1:15" x14ac:dyDescent="0.25">
      <c r="A116" s="3">
        <v>2018070327</v>
      </c>
      <c r="B116" s="4" t="s">
        <v>25</v>
      </c>
      <c r="C116" s="4" t="s">
        <v>69</v>
      </c>
      <c r="D116" s="3" t="s">
        <v>5</v>
      </c>
      <c r="E116" s="3">
        <v>2008</v>
      </c>
      <c r="F116" s="3" t="s">
        <v>199</v>
      </c>
      <c r="G116" s="3" t="s">
        <v>6</v>
      </c>
      <c r="H116" s="4" t="s">
        <v>12</v>
      </c>
      <c r="I116" s="4" t="s">
        <v>12</v>
      </c>
      <c r="J116" s="5">
        <v>322.49199999999996</v>
      </c>
      <c r="K116" s="3">
        <v>9</v>
      </c>
      <c r="L116" s="5">
        <v>990</v>
      </c>
      <c r="N116" s="5">
        <v>990</v>
      </c>
    </row>
    <row r="117" spans="1:15" x14ac:dyDescent="0.25">
      <c r="A117" s="3">
        <v>201306326</v>
      </c>
      <c r="B117" s="4" t="s">
        <v>185</v>
      </c>
      <c r="C117" s="4" t="s">
        <v>104</v>
      </c>
      <c r="D117" s="3" t="s">
        <v>5</v>
      </c>
      <c r="E117" s="3">
        <v>2004</v>
      </c>
      <c r="F117" s="3" t="s">
        <v>201</v>
      </c>
      <c r="G117" s="3" t="s">
        <v>6</v>
      </c>
      <c r="H117" s="4" t="s">
        <v>12</v>
      </c>
      <c r="I117" s="4" t="s">
        <v>42</v>
      </c>
      <c r="J117" s="5">
        <v>55.68249999999999</v>
      </c>
      <c r="K117" s="3">
        <v>2</v>
      </c>
      <c r="L117" s="5">
        <v>109.98500000000001</v>
      </c>
      <c r="M117" s="3">
        <v>10</v>
      </c>
      <c r="N117" s="5">
        <v>159.42762500000009</v>
      </c>
      <c r="O117" s="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sqref="A1:B1048576"/>
    </sheetView>
  </sheetViews>
  <sheetFormatPr defaultRowHeight="15" x14ac:dyDescent="0.25"/>
  <sheetData>
    <row r="1" spans="1:2" x14ac:dyDescent="0.25">
      <c r="A1">
        <v>2009</v>
      </c>
      <c r="B1" t="s">
        <v>199</v>
      </c>
    </row>
    <row r="2" spans="1:2" x14ac:dyDescent="0.25">
      <c r="A2">
        <v>2008</v>
      </c>
      <c r="B2" t="s">
        <v>199</v>
      </c>
    </row>
    <row r="3" spans="1:2" x14ac:dyDescent="0.25">
      <c r="A3">
        <v>2007</v>
      </c>
      <c r="B3" t="s">
        <v>200</v>
      </c>
    </row>
    <row r="4" spans="1:2" x14ac:dyDescent="0.25">
      <c r="A4">
        <v>2006</v>
      </c>
      <c r="B4" t="s">
        <v>200</v>
      </c>
    </row>
    <row r="5" spans="1:2" x14ac:dyDescent="0.25">
      <c r="A5">
        <v>2005</v>
      </c>
      <c r="B5" t="s">
        <v>201</v>
      </c>
    </row>
    <row r="6" spans="1:2" x14ac:dyDescent="0.25">
      <c r="A6">
        <v>2004</v>
      </c>
      <c r="B6" t="s">
        <v>201</v>
      </c>
    </row>
    <row r="7" spans="1:2" x14ac:dyDescent="0.25">
      <c r="A7">
        <v>2003</v>
      </c>
      <c r="B7" t="s">
        <v>201</v>
      </c>
    </row>
    <row r="8" spans="1:2" x14ac:dyDescent="0.25">
      <c r="A8">
        <v>2002</v>
      </c>
      <c r="B8" t="s">
        <v>202</v>
      </c>
    </row>
    <row r="9" spans="1:2" x14ac:dyDescent="0.25">
      <c r="A9">
        <v>2001</v>
      </c>
      <c r="B9" t="s">
        <v>202</v>
      </c>
    </row>
    <row r="10" spans="1:2" x14ac:dyDescent="0.25">
      <c r="A10">
        <v>2000</v>
      </c>
      <c r="B10" t="s">
        <v>203</v>
      </c>
    </row>
    <row r="11" spans="1:2" x14ac:dyDescent="0.25">
      <c r="A11">
        <v>1999</v>
      </c>
      <c r="B11" t="s">
        <v>203</v>
      </c>
    </row>
    <row r="12" spans="1:2" x14ac:dyDescent="0.25">
      <c r="A12">
        <v>1998</v>
      </c>
      <c r="B12" t="s">
        <v>203</v>
      </c>
    </row>
    <row r="13" spans="1:2" x14ac:dyDescent="0.25">
      <c r="A13">
        <v>1997</v>
      </c>
      <c r="B13" t="s">
        <v>203</v>
      </c>
    </row>
    <row r="14" spans="1:2" x14ac:dyDescent="0.25">
      <c r="A14">
        <v>1996</v>
      </c>
      <c r="B14" t="s">
        <v>203</v>
      </c>
    </row>
    <row r="15" spans="1:2" x14ac:dyDescent="0.25">
      <c r="A15">
        <v>1995</v>
      </c>
      <c r="B15" t="s">
        <v>203</v>
      </c>
    </row>
    <row r="16" spans="1:2" x14ac:dyDescent="0.25">
      <c r="A16">
        <v>1994</v>
      </c>
      <c r="B16" t="s">
        <v>203</v>
      </c>
    </row>
    <row r="17" spans="1:2" x14ac:dyDescent="0.25">
      <c r="A17">
        <v>1993</v>
      </c>
      <c r="B17" t="s">
        <v>203</v>
      </c>
    </row>
    <row r="18" spans="1:2" x14ac:dyDescent="0.25">
      <c r="A18">
        <v>1992</v>
      </c>
      <c r="B18" t="s">
        <v>203</v>
      </c>
    </row>
    <row r="19" spans="1:2" x14ac:dyDescent="0.25">
      <c r="A19">
        <v>1991</v>
      </c>
      <c r="B19" t="s">
        <v>203</v>
      </c>
    </row>
    <row r="20" spans="1:2" x14ac:dyDescent="0.25">
      <c r="A20">
        <v>1990</v>
      </c>
      <c r="B20" t="s">
        <v>203</v>
      </c>
    </row>
    <row r="21" spans="1:2" x14ac:dyDescent="0.25">
      <c r="A21">
        <v>1989</v>
      </c>
      <c r="B21" t="s">
        <v>203</v>
      </c>
    </row>
    <row r="22" spans="1:2" x14ac:dyDescent="0.25">
      <c r="A22">
        <v>1988</v>
      </c>
      <c r="B22" t="s">
        <v>203</v>
      </c>
    </row>
    <row r="23" spans="1:2" x14ac:dyDescent="0.25">
      <c r="A23">
        <v>1987</v>
      </c>
      <c r="B23" t="s">
        <v>203</v>
      </c>
    </row>
    <row r="24" spans="1:2" x14ac:dyDescent="0.25">
      <c r="A24">
        <v>1986</v>
      </c>
      <c r="B24" t="s">
        <v>203</v>
      </c>
    </row>
    <row r="25" spans="1:2" x14ac:dyDescent="0.25">
      <c r="A25">
        <v>1985</v>
      </c>
      <c r="B25" t="s">
        <v>203</v>
      </c>
    </row>
    <row r="26" spans="1:2" x14ac:dyDescent="0.25">
      <c r="A26">
        <v>1984</v>
      </c>
      <c r="B26" t="s">
        <v>203</v>
      </c>
    </row>
    <row r="27" spans="1:2" x14ac:dyDescent="0.25">
      <c r="A27">
        <v>1983</v>
      </c>
      <c r="B27" t="s">
        <v>203</v>
      </c>
    </row>
    <row r="28" spans="1:2" x14ac:dyDescent="0.25">
      <c r="A28">
        <v>1982</v>
      </c>
      <c r="B28" t="s">
        <v>203</v>
      </c>
    </row>
    <row r="29" spans="1:2" x14ac:dyDescent="0.25">
      <c r="A29">
        <v>1981</v>
      </c>
      <c r="B29" t="s">
        <v>203</v>
      </c>
    </row>
    <row r="30" spans="1:2" x14ac:dyDescent="0.25">
      <c r="A30">
        <v>1980</v>
      </c>
      <c r="B30" t="s">
        <v>203</v>
      </c>
    </row>
    <row r="31" spans="1:2" x14ac:dyDescent="0.25">
      <c r="A31">
        <v>1979</v>
      </c>
      <c r="B31" t="s">
        <v>203</v>
      </c>
    </row>
    <row r="32" spans="1:2" x14ac:dyDescent="0.25">
      <c r="A32">
        <v>1978</v>
      </c>
      <c r="B32" t="s">
        <v>203</v>
      </c>
    </row>
    <row r="33" spans="1:2" x14ac:dyDescent="0.25">
      <c r="A33">
        <v>1977</v>
      </c>
      <c r="B33" t="s">
        <v>203</v>
      </c>
    </row>
    <row r="34" spans="1:2" x14ac:dyDescent="0.25">
      <c r="A34">
        <v>1976</v>
      </c>
      <c r="B34" t="s">
        <v>203</v>
      </c>
    </row>
    <row r="35" spans="1:2" x14ac:dyDescent="0.25">
      <c r="A35">
        <v>1975</v>
      </c>
      <c r="B35" t="s">
        <v>203</v>
      </c>
    </row>
    <row r="36" spans="1:2" x14ac:dyDescent="0.25">
      <c r="A36">
        <v>1974</v>
      </c>
      <c r="B36" t="s">
        <v>203</v>
      </c>
    </row>
    <row r="37" spans="1:2" x14ac:dyDescent="0.25">
      <c r="A37">
        <v>1973</v>
      </c>
      <c r="B37" t="s">
        <v>203</v>
      </c>
    </row>
    <row r="38" spans="1:2" x14ac:dyDescent="0.25">
      <c r="A38">
        <v>1972</v>
      </c>
      <c r="B38" t="s">
        <v>203</v>
      </c>
    </row>
    <row r="39" spans="1:2" x14ac:dyDescent="0.25">
      <c r="A39">
        <v>1971</v>
      </c>
      <c r="B39" t="s">
        <v>203</v>
      </c>
    </row>
    <row r="40" spans="1:2" x14ac:dyDescent="0.25">
      <c r="A40">
        <v>1970</v>
      </c>
      <c r="B40" t="s">
        <v>203</v>
      </c>
    </row>
    <row r="41" spans="1:2" x14ac:dyDescent="0.25">
      <c r="A41">
        <v>1969</v>
      </c>
      <c r="B41" t="s">
        <v>203</v>
      </c>
    </row>
    <row r="42" spans="1:2" x14ac:dyDescent="0.25">
      <c r="A42">
        <v>1968</v>
      </c>
      <c r="B42" t="s">
        <v>203</v>
      </c>
    </row>
    <row r="43" spans="1:2" x14ac:dyDescent="0.25">
      <c r="A43">
        <v>1967</v>
      </c>
      <c r="B43" t="s">
        <v>203</v>
      </c>
    </row>
    <row r="44" spans="1:2" x14ac:dyDescent="0.25">
      <c r="A44">
        <v>1966</v>
      </c>
      <c r="B44" t="s">
        <v>203</v>
      </c>
    </row>
    <row r="45" spans="1:2" x14ac:dyDescent="0.25">
      <c r="A45">
        <v>1965</v>
      </c>
      <c r="B45" t="s">
        <v>203</v>
      </c>
    </row>
    <row r="46" spans="1:2" x14ac:dyDescent="0.25">
      <c r="A46">
        <v>1964</v>
      </c>
      <c r="B46" t="s">
        <v>203</v>
      </c>
    </row>
    <row r="47" spans="1:2" x14ac:dyDescent="0.25">
      <c r="A47">
        <v>1963</v>
      </c>
      <c r="B47" t="s">
        <v>203</v>
      </c>
    </row>
    <row r="48" spans="1:2" x14ac:dyDescent="0.25">
      <c r="A48">
        <v>1962</v>
      </c>
      <c r="B48" t="s">
        <v>203</v>
      </c>
    </row>
    <row r="49" spans="1:2" x14ac:dyDescent="0.25">
      <c r="A49">
        <v>1961</v>
      </c>
      <c r="B49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1st NP List</vt:lpstr>
      <vt:lpstr>2021 Base List</vt:lpstr>
      <vt:lpstr>Age 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SnowSports Admin</dc:creator>
  <cp:lastModifiedBy>SnowSports Admin</cp:lastModifiedBy>
  <dcterms:created xsi:type="dcterms:W3CDTF">2021-07-27T22:37:09Z</dcterms:created>
  <dcterms:modified xsi:type="dcterms:W3CDTF">2021-07-27T22:37:10Z</dcterms:modified>
</cp:coreProperties>
</file>